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<sst xmlns="http://schemas.openxmlformats.org/spreadsheetml/2006/main" count="338" uniqueCount="184">
  <si>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</si>
  <si>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</si>
  <si>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</si>
  <si>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</si>
  <si>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</si>
  <si>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</si>
  <si>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</si>
  <si>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</si>
  <si>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</si>
  <si>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</si>
  <si>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</si>
  <si>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</si>
  <si>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</si>
  <si>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</si>
  <si>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</si>
  <si>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</si>
  <si>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</si>
  <si>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</si>
  <si>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</si>
  <si>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</si>
  <si>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</si>
  <si>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</si>
  <si>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</si>
  <si>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</si>
  <si>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</si>
  <si>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</si>
  <si>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</si>
  <si>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</si>
  <si>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</si>
  <si>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</si>
  <si>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</si>
  <si>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</si>
  <si>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</si>
  <si>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</si>
  <si>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</si>
  <si>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</si>
  <si>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</si>
  <si>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</si>
  <si>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</si>
  <si>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</si>
  <si>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</si>
  <si>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</si>
  <si>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</si>
  <si>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</si>
  <si>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</si>
  <si>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</si>
  <si>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</si>
  <si>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</si>
  <si>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</si>
  <si>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</si>
  <si>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</si>
  <si>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</si>
  <si>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</si>
  <si>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</si>
  <si>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</si>
  <si>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</si>
  <si>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</si>
  <si>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</si>
  <si>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</si>
  <si>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</si>
  <si>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</si>
  <si>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</si>
  <si>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</si>
  <si>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</si>
  <si>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</si>
  <si>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</si>
  <si>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</si>
  <si>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</si>
  <si>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</si>
  <si>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</si>
  <si>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</si>
  <si>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</si>
  <si>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</si>
  <si>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</si>
  <si>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</si>
  <si>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</si>
  <si>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</si>
  <si>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</si>
  <si>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</si>
  <si>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</si>
  <si>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</si>
  <si>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</si>
  <si>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</si>
  <si>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</si>
  <si>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</si>
  <si>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</si>
  <si>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</si>
  <si>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</si>
  <si>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</si>
  <si>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</si>
  <si>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</si>
  <si>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</si>
  <si>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</si>
  <si>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</si>
  <si>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</si>
  <si>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</si>
  <si>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</si>
  <si>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</si>
  <si>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</si>
  <si>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</si>
  <si>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</si>
  <si>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</si>
  <si>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</si>
  <si>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</si>
  <si>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</si>
  <si>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</si>
  <si>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</si>
  <si>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</si>
  <si>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</si>
  <si>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</si>
  <si>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</si>
  <si>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</si>
  <si>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</si>
  <si>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</si>
  <si>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</si>
  <si>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</si>
  <si>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</si>
  <si>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</si>
  <si>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</si>
  <si>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</si>
  <si>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</si>
  <si>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</si>
  <si>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</si>
  <si>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</si>
  <si>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</si>
  <si>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</si>
  <si>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</si>
  <si>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</si>
  <si>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</si>
  <si>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</si>
  <si>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</si>
  <si>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</si>
  <si>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</si>
  <si>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</si>
  <si>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</si>
  <si>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</si>
  <si>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</si>
  <si>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</si>
  <si>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</si>
  <si>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</si>
  <si>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</si>
  <si>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</si>
  <si>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</si>
  <si>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</si>
  <si>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</si>
  <si>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</si>
  <si>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</si>
  <si>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</si>
  <si>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</si>
  <si>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</si>
  <si>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к Порядку составления и утверждения плана финансово-хозяйственной деятельности</t>
  </si>
  <si>
    <t>муниципальных бюджетных (автономных) учреждений подведомственных МР «Вилюйский улус (район) РС(Я)</t>
  </si>
  <si>
    <t>Приложение 4</t>
  </si>
  <si>
    <t>Руководитель</t>
  </si>
  <si>
    <t>ПКГ "Пед.работники"</t>
  </si>
  <si>
    <t>Учебно-вспомог.персоналы</t>
  </si>
  <si>
    <t>Общеотраслевые профессии  рабочих 1 группы</t>
  </si>
  <si>
    <t>Общеотраслевые профессии  рабочих 2 группы</t>
  </si>
  <si>
    <t>Питание</t>
  </si>
  <si>
    <t>Проезд в отпуск</t>
  </si>
  <si>
    <t>налог на имущества</t>
  </si>
  <si>
    <t>прочие компенсации</t>
  </si>
  <si>
    <t>услуги связи</t>
  </si>
  <si>
    <t>Теплоэнергия</t>
  </si>
  <si>
    <t>Электроэнергия</t>
  </si>
  <si>
    <t>Содержание в чистоте помещений</t>
  </si>
  <si>
    <t>здание доу</t>
  </si>
  <si>
    <t>Замер сопротивления изоляции</t>
  </si>
  <si>
    <t>Услуги страхования</t>
  </si>
  <si>
    <t>Услуги в области информ.технологий</t>
  </si>
  <si>
    <t>Иные работы (лаборат исслед СЭС)</t>
  </si>
  <si>
    <t>Приобретение ОС</t>
  </si>
  <si>
    <t>Приобретение МЗ</t>
  </si>
  <si>
    <t>местный бюджет</t>
  </si>
  <si>
    <t>340</t>
  </si>
  <si>
    <t>851</t>
  </si>
  <si>
    <t>112</t>
  </si>
  <si>
    <t>221</t>
  </si>
  <si>
    <t>Техобслуживание ОПС и видеонаблюдение</t>
  </si>
  <si>
    <t>111</t>
  </si>
  <si>
    <t>услуги интернета</t>
  </si>
  <si>
    <t xml:space="preserve">Иные работы </t>
  </si>
  <si>
    <t>канализация</t>
  </si>
  <si>
    <t>Водоснабжение подвоз воды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</si>
</sst>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2" fontId="9" fillId="0" borderId="0" xfId="0" applyNumberFormat="1" applyFont="1" applyAlignment="1">
      <alignment horizontal="left"/>
    </xf>
    <xf numFmtId="179" fontId="9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2" fontId="9" fillId="0" borderId="14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2" fontId="9" fillId="0" borderId="16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4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2" fontId="9" fillId="0" borderId="19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1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C31"/>
  <sheetViews>
    <sheetView zoomScalePageLayoutView="0" workbookViewId="0" topLeftCell="A10">
      <selection activeCell="DF24" sqref="DF24:DS24"/>
    </sheetView>
  </sheetViews>
  <sheetFormatPr defaultColWidth="1.12109375" defaultRowHeight="12.75"/>
  <cols>
    <col min="1" max="19" width="1.12109375" style="1" customWidth="1"/>
    <col min="20" max="20" width="0.37109375" style="1" customWidth="1"/>
    <col min="21" max="132" width="1.12109375" style="1" customWidth="1"/>
    <col min="133" max="133" width="9.875" style="1" customWidth="1"/>
    <col min="134" max="16384" width="1.12109375" style="1" customWidth="1"/>
  </cols>
  <sheetData>
    <row r="1" s="2" customFormat="1" ht="12">
      <c r="DS1" s="15" t="s">
        <v>152</v>
      </c>
    </row>
    <row r="2" s="2" customFormat="1" ht="12">
      <c r="DS2" s="16" t="s">
        <v>150</v>
      </c>
    </row>
    <row r="3" s="2" customFormat="1" ht="12">
      <c r="DS3" s="16" t="s">
        <v>151</v>
      </c>
    </row>
    <row r="4" s="4" customFormat="1" ht="11.25">
      <c r="DS4" s="3"/>
    </row>
    <row r="6" spans="1:123" s="6" customFormat="1" ht="15.7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</row>
    <row r="7" spans="1:123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</row>
    <row r="8" spans="1:123" s="6" customFormat="1" ht="15.75">
      <c r="A8" s="43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</row>
    <row r="9" s="10" customFormat="1" ht="12.75"/>
    <row r="10" spans="1:123" ht="15.75">
      <c r="A10" s="6" t="s">
        <v>2</v>
      </c>
      <c r="T10" s="44" t="s">
        <v>179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7" customFormat="1" ht="9.75">
      <c r="A11" s="9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ht="15.75">
      <c r="A12" s="6" t="s">
        <v>3</v>
      </c>
      <c r="AH12" s="45" t="s">
        <v>173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4" spans="1:123" ht="15.75">
      <c r="A14" s="43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="10" customFormat="1" ht="12.75"/>
    <row r="16" spans="1:123" s="10" customFormat="1" ht="12.75">
      <c r="A16" s="46" t="s">
        <v>5</v>
      </c>
      <c r="B16" s="47"/>
      <c r="C16" s="47"/>
      <c r="D16" s="48"/>
      <c r="E16" s="46" t="s">
        <v>7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6" t="s">
        <v>27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52" t="s">
        <v>10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4"/>
      <c r="CK16" s="46" t="s">
        <v>20</v>
      </c>
      <c r="CL16" s="47"/>
      <c r="CM16" s="47"/>
      <c r="CN16" s="47"/>
      <c r="CO16" s="47"/>
      <c r="CP16" s="47"/>
      <c r="CQ16" s="47"/>
      <c r="CR16" s="47"/>
      <c r="CS16" s="47"/>
      <c r="CT16" s="47"/>
      <c r="CU16" s="48"/>
      <c r="CV16" s="46" t="s">
        <v>23</v>
      </c>
      <c r="CW16" s="47"/>
      <c r="CX16" s="47"/>
      <c r="CY16" s="47"/>
      <c r="CZ16" s="47"/>
      <c r="DA16" s="47"/>
      <c r="DB16" s="47"/>
      <c r="DC16" s="47"/>
      <c r="DD16" s="47"/>
      <c r="DE16" s="48"/>
      <c r="DF16" s="46" t="s">
        <v>25</v>
      </c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8"/>
    </row>
    <row r="17" spans="1:123" s="10" customFormat="1" ht="12.75">
      <c r="A17" s="49" t="s">
        <v>6</v>
      </c>
      <c r="B17" s="50"/>
      <c r="C17" s="50"/>
      <c r="D17" s="51"/>
      <c r="E17" s="49" t="s"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49" t="s">
        <v>28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46" t="s">
        <v>11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8"/>
      <c r="AU17" s="52" t="s">
        <v>12</v>
      </c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4"/>
      <c r="CK17" s="49" t="s">
        <v>21</v>
      </c>
      <c r="CL17" s="50"/>
      <c r="CM17" s="50"/>
      <c r="CN17" s="50"/>
      <c r="CO17" s="50"/>
      <c r="CP17" s="50"/>
      <c r="CQ17" s="50"/>
      <c r="CR17" s="50"/>
      <c r="CS17" s="50"/>
      <c r="CT17" s="50"/>
      <c r="CU17" s="51"/>
      <c r="CV17" s="49" t="s">
        <v>24</v>
      </c>
      <c r="CW17" s="50"/>
      <c r="CX17" s="50"/>
      <c r="CY17" s="50"/>
      <c r="CZ17" s="50"/>
      <c r="DA17" s="50"/>
      <c r="DB17" s="50"/>
      <c r="DC17" s="50"/>
      <c r="DD17" s="50"/>
      <c r="DE17" s="51"/>
      <c r="DF17" s="49" t="s">
        <v>26</v>
      </c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1"/>
    </row>
    <row r="18" spans="1:123" s="10" customFormat="1" ht="12.75">
      <c r="A18" s="49"/>
      <c r="B18" s="50"/>
      <c r="C18" s="50"/>
      <c r="D18" s="51"/>
      <c r="E18" s="49" t="s">
        <v>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 t="s">
        <v>29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49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1"/>
      <c r="AU18" s="46" t="s">
        <v>13</v>
      </c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8"/>
      <c r="BI18" s="46" t="s">
        <v>16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8"/>
      <c r="BW18" s="46" t="s">
        <v>16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8"/>
      <c r="CK18" s="49" t="s">
        <v>14</v>
      </c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49"/>
      <c r="CW18" s="50"/>
      <c r="CX18" s="50"/>
      <c r="CY18" s="50"/>
      <c r="CZ18" s="50"/>
      <c r="DA18" s="50"/>
      <c r="DB18" s="50"/>
      <c r="DC18" s="50"/>
      <c r="DD18" s="50"/>
      <c r="DE18" s="51"/>
      <c r="DF18" s="49" t="s">
        <v>136</v>
      </c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1"/>
    </row>
    <row r="19" spans="1:123" s="10" customFormat="1" ht="12.75">
      <c r="A19" s="49"/>
      <c r="B19" s="50"/>
      <c r="C19" s="50"/>
      <c r="D19" s="51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49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49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1"/>
      <c r="AU19" s="49" t="s">
        <v>14</v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  <c r="BI19" s="49" t="s">
        <v>17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1"/>
      <c r="BW19" s="49" t="s">
        <v>19</v>
      </c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1"/>
      <c r="CK19" s="49" t="s">
        <v>22</v>
      </c>
      <c r="CL19" s="50"/>
      <c r="CM19" s="50"/>
      <c r="CN19" s="50"/>
      <c r="CO19" s="50"/>
      <c r="CP19" s="50"/>
      <c r="CQ19" s="50"/>
      <c r="CR19" s="50"/>
      <c r="CS19" s="50"/>
      <c r="CT19" s="50"/>
      <c r="CU19" s="51"/>
      <c r="CV19" s="49"/>
      <c r="CW19" s="50"/>
      <c r="CX19" s="50"/>
      <c r="CY19" s="50"/>
      <c r="CZ19" s="50"/>
      <c r="DA19" s="50"/>
      <c r="DB19" s="50"/>
      <c r="DC19" s="50"/>
      <c r="DD19" s="50"/>
      <c r="DE19" s="51"/>
      <c r="DF19" s="49" t="s">
        <v>137</v>
      </c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1"/>
    </row>
    <row r="20" spans="1:123" s="10" customFormat="1" ht="12.75">
      <c r="A20" s="49"/>
      <c r="B20" s="50"/>
      <c r="C20" s="50"/>
      <c r="D20" s="51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49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49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1"/>
      <c r="AU20" s="49" t="s">
        <v>15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1"/>
      <c r="BI20" s="49" t="s">
        <v>18</v>
      </c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1"/>
      <c r="BW20" s="49" t="s">
        <v>18</v>
      </c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1"/>
      <c r="CK20" s="49"/>
      <c r="CL20" s="50"/>
      <c r="CM20" s="50"/>
      <c r="CN20" s="50"/>
      <c r="CO20" s="50"/>
      <c r="CP20" s="50"/>
      <c r="CQ20" s="50"/>
      <c r="CR20" s="50"/>
      <c r="CS20" s="50"/>
      <c r="CT20" s="50"/>
      <c r="CU20" s="51"/>
      <c r="CV20" s="49"/>
      <c r="CW20" s="50"/>
      <c r="CX20" s="50"/>
      <c r="CY20" s="50"/>
      <c r="CZ20" s="50"/>
      <c r="DA20" s="50"/>
      <c r="DB20" s="50"/>
      <c r="DC20" s="50"/>
      <c r="DD20" s="50"/>
      <c r="DE20" s="51"/>
      <c r="DF20" s="49" t="s">
        <v>138</v>
      </c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1"/>
    </row>
    <row r="21" spans="1:123" s="10" customFormat="1" ht="12.75">
      <c r="A21" s="52">
        <v>1</v>
      </c>
      <c r="B21" s="53"/>
      <c r="C21" s="53"/>
      <c r="D21" s="54"/>
      <c r="E21" s="52">
        <v>2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2">
        <v>3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4"/>
      <c r="AG21" s="52">
        <v>4</v>
      </c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2">
        <v>5</v>
      </c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4"/>
      <c r="BI21" s="52">
        <v>6</v>
      </c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2">
        <v>7</v>
      </c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4"/>
      <c r="CK21" s="52">
        <v>8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4"/>
      <c r="CV21" s="52">
        <v>9</v>
      </c>
      <c r="CW21" s="53"/>
      <c r="CX21" s="53"/>
      <c r="CY21" s="53"/>
      <c r="CZ21" s="53"/>
      <c r="DA21" s="53"/>
      <c r="DB21" s="53"/>
      <c r="DC21" s="53"/>
      <c r="DD21" s="53"/>
      <c r="DE21" s="54"/>
      <c r="DF21" s="52">
        <v>10</v>
      </c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4"/>
    </row>
    <row r="22" spans="1:123" s="10" customFormat="1" ht="12.75">
      <c r="A22" s="28">
        <v>1</v>
      </c>
      <c r="B22" s="29"/>
      <c r="C22" s="29"/>
      <c r="D22" s="30"/>
      <c r="E22" s="31" t="s">
        <v>153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22">
        <v>1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2">
        <f>AU22+BW22+CK22+CV22</f>
        <v>47910.97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2">
        <v>16574.61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4"/>
      <c r="BI22" s="22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4"/>
      <c r="BW22" s="22">
        <v>6474.44</v>
      </c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4"/>
      <c r="CK22" s="22">
        <v>13259.69</v>
      </c>
      <c r="CL22" s="23"/>
      <c r="CM22" s="23"/>
      <c r="CN22" s="23"/>
      <c r="CO22" s="23"/>
      <c r="CP22" s="23"/>
      <c r="CQ22" s="23"/>
      <c r="CR22" s="23"/>
      <c r="CS22" s="23"/>
      <c r="CT22" s="23"/>
      <c r="CU22" s="24"/>
      <c r="CV22" s="22">
        <v>11602.23</v>
      </c>
      <c r="CW22" s="23"/>
      <c r="CX22" s="23"/>
      <c r="CY22" s="23"/>
      <c r="CZ22" s="23"/>
      <c r="DA22" s="23"/>
      <c r="DB22" s="23"/>
      <c r="DC22" s="23"/>
      <c r="DD22" s="23"/>
      <c r="DE22" s="24"/>
      <c r="DF22" s="22">
        <f>AG22*12-66298.49</f>
        <v>508633.15</v>
      </c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4"/>
    </row>
    <row r="23" spans="1:123" s="10" customFormat="1" ht="12.75">
      <c r="A23" s="28">
        <v>2</v>
      </c>
      <c r="B23" s="29"/>
      <c r="C23" s="29"/>
      <c r="D23" s="30"/>
      <c r="E23" s="31" t="s">
        <v>154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  <c r="U23" s="22">
        <v>4.12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  <c r="AG23" s="22">
        <f>AU23+BW23+CK23+CV23</f>
        <v>222473.08000000002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2">
        <v>74659.2</v>
      </c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22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4"/>
      <c r="BW23" s="22">
        <f>63375.08-27000-550</f>
        <v>35825.08</v>
      </c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4"/>
      <c r="CK23" s="22">
        <v>59727.36</v>
      </c>
      <c r="CL23" s="23"/>
      <c r="CM23" s="23"/>
      <c r="CN23" s="23"/>
      <c r="CO23" s="23"/>
      <c r="CP23" s="23"/>
      <c r="CQ23" s="23"/>
      <c r="CR23" s="23"/>
      <c r="CS23" s="23"/>
      <c r="CT23" s="23"/>
      <c r="CU23" s="24"/>
      <c r="CV23" s="22">
        <v>52261.44</v>
      </c>
      <c r="CW23" s="23"/>
      <c r="CX23" s="23"/>
      <c r="CY23" s="23"/>
      <c r="CZ23" s="23"/>
      <c r="DA23" s="23"/>
      <c r="DB23" s="23"/>
      <c r="DC23" s="23"/>
      <c r="DD23" s="23"/>
      <c r="DE23" s="24"/>
      <c r="DF23" s="22">
        <f>AG23*12+384785.63</f>
        <v>3054462.59</v>
      </c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4"/>
    </row>
    <row r="24" spans="1:123" s="10" customFormat="1" ht="12.75">
      <c r="A24" s="28">
        <v>3</v>
      </c>
      <c r="B24" s="29"/>
      <c r="C24" s="29"/>
      <c r="D24" s="30"/>
      <c r="E24" s="31" t="s">
        <v>155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22">
        <v>2.88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22">
        <f>AU24+BW24+CK24+CV24</f>
        <v>88818.56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2">
        <v>26843.93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/>
      <c r="BI24" s="22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2">
        <v>21708.74</v>
      </c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4"/>
      <c r="CK24" s="25">
        <v>21475.14</v>
      </c>
      <c r="CL24" s="26"/>
      <c r="CM24" s="26"/>
      <c r="CN24" s="26"/>
      <c r="CO24" s="26"/>
      <c r="CP24" s="26"/>
      <c r="CQ24" s="26"/>
      <c r="CR24" s="26"/>
      <c r="CS24" s="26"/>
      <c r="CT24" s="26"/>
      <c r="CU24" s="27"/>
      <c r="CV24" s="22">
        <v>18790.75</v>
      </c>
      <c r="CW24" s="23"/>
      <c r="CX24" s="23"/>
      <c r="CY24" s="23"/>
      <c r="CZ24" s="23"/>
      <c r="DA24" s="23"/>
      <c r="DB24" s="23"/>
      <c r="DC24" s="23"/>
      <c r="DD24" s="23"/>
      <c r="DE24" s="24"/>
      <c r="DF24" s="37">
        <f>AG24*12</f>
        <v>1065822.72</v>
      </c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9"/>
    </row>
    <row r="25" spans="1:123" s="10" customFormat="1" ht="12.75">
      <c r="A25" s="28">
        <v>4</v>
      </c>
      <c r="B25" s="29"/>
      <c r="C25" s="29"/>
      <c r="D25" s="30"/>
      <c r="E25" s="31" t="s">
        <v>155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22">
        <v>2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  <c r="AG25" s="22">
        <f>AU25+BW25+CK25+CV25+BI25</f>
        <v>53949.46000000001</v>
      </c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2">
        <v>14712.6</v>
      </c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22">
        <v>0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4"/>
      <c r="BW25" s="22">
        <f>11034.45+4885.72+97.79+1150</f>
        <v>17167.960000000003</v>
      </c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4"/>
      <c r="CK25" s="25">
        <v>11770.08</v>
      </c>
      <c r="CL25" s="26"/>
      <c r="CM25" s="26"/>
      <c r="CN25" s="26"/>
      <c r="CO25" s="26"/>
      <c r="CP25" s="26"/>
      <c r="CQ25" s="26"/>
      <c r="CR25" s="26"/>
      <c r="CS25" s="26"/>
      <c r="CT25" s="26"/>
      <c r="CU25" s="27"/>
      <c r="CV25" s="22">
        <v>10298.82</v>
      </c>
      <c r="CW25" s="23"/>
      <c r="CX25" s="23"/>
      <c r="CY25" s="23"/>
      <c r="CZ25" s="23"/>
      <c r="DA25" s="23"/>
      <c r="DB25" s="23"/>
      <c r="DC25" s="23"/>
      <c r="DD25" s="23"/>
      <c r="DE25" s="24"/>
      <c r="DF25" s="37">
        <f>AG25*12</f>
        <v>647393.52</v>
      </c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9"/>
    </row>
    <row r="26" spans="1:123" s="10" customFormat="1" ht="42" customHeight="1">
      <c r="A26" s="28">
        <v>5</v>
      </c>
      <c r="B26" s="29"/>
      <c r="C26" s="29"/>
      <c r="D26" s="30"/>
      <c r="E26" s="40" t="s">
        <v>156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22">
        <v>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  <c r="AG26" s="37">
        <f>AU26+BW26+CK26+CV26+BI26</f>
        <v>86840.21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2">
        <v>24447.24</v>
      </c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22">
        <v>1657.44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4"/>
      <c r="BW26" s="22">
        <f>19578.51+2000</f>
        <v>21578.51</v>
      </c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4"/>
      <c r="CK26" s="34">
        <v>20883.74</v>
      </c>
      <c r="CL26" s="35"/>
      <c r="CM26" s="35"/>
      <c r="CN26" s="35"/>
      <c r="CO26" s="35"/>
      <c r="CP26" s="35"/>
      <c r="CQ26" s="35"/>
      <c r="CR26" s="35"/>
      <c r="CS26" s="35"/>
      <c r="CT26" s="35"/>
      <c r="CU26" s="36"/>
      <c r="CV26" s="37">
        <v>18273.28</v>
      </c>
      <c r="CW26" s="38"/>
      <c r="CX26" s="38"/>
      <c r="CY26" s="38"/>
      <c r="CZ26" s="38"/>
      <c r="DA26" s="38"/>
      <c r="DB26" s="38"/>
      <c r="DC26" s="38"/>
      <c r="DD26" s="38"/>
      <c r="DE26" s="39"/>
      <c r="DF26" s="22">
        <f>AG26*12</f>
        <v>1042082.52</v>
      </c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4"/>
    </row>
    <row r="27" spans="1:133" s="10" customFormat="1" ht="44.25" customHeight="1">
      <c r="A27" s="28">
        <v>6</v>
      </c>
      <c r="B27" s="29"/>
      <c r="C27" s="29"/>
      <c r="D27" s="30"/>
      <c r="E27" s="40" t="s">
        <v>157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22">
        <v>2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  <c r="AG27" s="22">
        <f>AU27+BW27+CK27+CV27+BI27</f>
        <v>36432.520000000004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4"/>
      <c r="AU27" s="22">
        <v>10134.54</v>
      </c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4"/>
      <c r="BI27" s="22">
        <v>460.08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4"/>
      <c r="BW27" s="22">
        <f>7945.97+2000</f>
        <v>9945.970000000001</v>
      </c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4"/>
      <c r="CK27" s="25">
        <v>8475.7</v>
      </c>
      <c r="CL27" s="26"/>
      <c r="CM27" s="26"/>
      <c r="CN27" s="26"/>
      <c r="CO27" s="26"/>
      <c r="CP27" s="26"/>
      <c r="CQ27" s="26"/>
      <c r="CR27" s="26"/>
      <c r="CS27" s="26"/>
      <c r="CT27" s="26"/>
      <c r="CU27" s="27"/>
      <c r="CV27" s="22">
        <v>7416.23</v>
      </c>
      <c r="CW27" s="23"/>
      <c r="CX27" s="23"/>
      <c r="CY27" s="23"/>
      <c r="CZ27" s="23"/>
      <c r="DA27" s="23"/>
      <c r="DB27" s="23"/>
      <c r="DC27" s="23"/>
      <c r="DD27" s="23"/>
      <c r="DE27" s="24"/>
      <c r="DF27" s="22">
        <f>AG27*12</f>
        <v>437190.24000000005</v>
      </c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4"/>
      <c r="EC27" s="19"/>
    </row>
    <row r="28" spans="1:123" s="10" customFormat="1" ht="12.75" hidden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2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22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4"/>
      <c r="AU28" s="22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4"/>
      <c r="BI28" s="22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4"/>
      <c r="BW28" s="22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4"/>
      <c r="CK28" s="25"/>
      <c r="CL28" s="26"/>
      <c r="CM28" s="26"/>
      <c r="CN28" s="26"/>
      <c r="CO28" s="26"/>
      <c r="CP28" s="26"/>
      <c r="CQ28" s="26"/>
      <c r="CR28" s="26"/>
      <c r="CS28" s="26"/>
      <c r="CT28" s="26"/>
      <c r="CU28" s="27"/>
      <c r="CV28" s="22"/>
      <c r="CW28" s="23"/>
      <c r="CX28" s="23"/>
      <c r="CY28" s="23"/>
      <c r="CZ28" s="23"/>
      <c r="DA28" s="23"/>
      <c r="DB28" s="23"/>
      <c r="DC28" s="23"/>
      <c r="DD28" s="23"/>
      <c r="DE28" s="24"/>
      <c r="DF28" s="22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4"/>
    </row>
    <row r="29" spans="1:123" s="10" customFormat="1" ht="12.75" hidden="1">
      <c r="A29" s="28"/>
      <c r="B29" s="29"/>
      <c r="C29" s="29"/>
      <c r="D29" s="30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2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  <c r="AG29" s="22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4"/>
      <c r="AU29" s="22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4"/>
      <c r="BI29" s="22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4"/>
      <c r="BW29" s="22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4"/>
      <c r="CK29" s="25"/>
      <c r="CL29" s="26"/>
      <c r="CM29" s="26"/>
      <c r="CN29" s="26"/>
      <c r="CO29" s="26"/>
      <c r="CP29" s="26"/>
      <c r="CQ29" s="26"/>
      <c r="CR29" s="26"/>
      <c r="CS29" s="26"/>
      <c r="CT29" s="26"/>
      <c r="CU29" s="27"/>
      <c r="CV29" s="22"/>
      <c r="CW29" s="23"/>
      <c r="CX29" s="23"/>
      <c r="CY29" s="23"/>
      <c r="CZ29" s="23"/>
      <c r="DA29" s="23"/>
      <c r="DB29" s="23"/>
      <c r="DC29" s="23"/>
      <c r="DD29" s="23"/>
      <c r="DE29" s="24"/>
      <c r="DF29" s="22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4"/>
    </row>
    <row r="30" spans="1:123" s="10" customFormat="1" ht="12.75">
      <c r="A30" s="22" t="s">
        <v>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8" t="s">
        <v>31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58">
        <f>SUM(AG22:AT27)</f>
        <v>536424.8</v>
      </c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0"/>
      <c r="AU30" s="28" t="s">
        <v>31</v>
      </c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30"/>
      <c r="BI30" s="28" t="s">
        <v>31</v>
      </c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0"/>
      <c r="BW30" s="28" t="s">
        <v>31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30"/>
      <c r="CK30" s="55" t="s">
        <v>31</v>
      </c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28" t="s">
        <v>31</v>
      </c>
      <c r="CW30" s="29"/>
      <c r="CX30" s="29"/>
      <c r="CY30" s="29"/>
      <c r="CZ30" s="29"/>
      <c r="DA30" s="29"/>
      <c r="DB30" s="29"/>
      <c r="DC30" s="29"/>
      <c r="DD30" s="29"/>
      <c r="DE30" s="30"/>
      <c r="DF30" s="58">
        <f>SUM(DF22:DS27)</f>
        <v>6755584.74</v>
      </c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60"/>
    </row>
    <row r="31" s="10" customFormat="1" ht="12.75">
      <c r="EC31" s="18"/>
    </row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</sheetData>
  <sheetProtection/>
  <mergeCells count="149">
    <mergeCell ref="BW30:CJ30"/>
    <mergeCell ref="CK30:CU30"/>
    <mergeCell ref="CV30:DE30"/>
    <mergeCell ref="DF30:DS30"/>
    <mergeCell ref="A30:T30"/>
    <mergeCell ref="U30:AF30"/>
    <mergeCell ref="AG30:AT30"/>
    <mergeCell ref="AU30:BH30"/>
    <mergeCell ref="E23:T23"/>
    <mergeCell ref="E24:T24"/>
    <mergeCell ref="BI30:BV30"/>
    <mergeCell ref="A17:D17"/>
    <mergeCell ref="A18:D18"/>
    <mergeCell ref="A19:D19"/>
    <mergeCell ref="A20:D20"/>
    <mergeCell ref="A21:D21"/>
    <mergeCell ref="A24:D24"/>
    <mergeCell ref="A22:D22"/>
    <mergeCell ref="A23:D23"/>
    <mergeCell ref="U22:AF22"/>
    <mergeCell ref="U23:AF23"/>
    <mergeCell ref="U24:AF24"/>
    <mergeCell ref="E16:T16"/>
    <mergeCell ref="E17:T17"/>
    <mergeCell ref="E18:T18"/>
    <mergeCell ref="E19:T19"/>
    <mergeCell ref="E20:T20"/>
    <mergeCell ref="E21:T21"/>
    <mergeCell ref="E22:T22"/>
    <mergeCell ref="AG22:AT22"/>
    <mergeCell ref="AG23:AT23"/>
    <mergeCell ref="AG24:AT24"/>
    <mergeCell ref="AG16:CJ16"/>
    <mergeCell ref="U16:AF16"/>
    <mergeCell ref="U17:AF17"/>
    <mergeCell ref="U18:AF18"/>
    <mergeCell ref="U19:AF19"/>
    <mergeCell ref="U20:AF20"/>
    <mergeCell ref="U21:AF21"/>
    <mergeCell ref="AU17:CJ17"/>
    <mergeCell ref="AG17:AT17"/>
    <mergeCell ref="AG18:AT18"/>
    <mergeCell ref="AG19:AT19"/>
    <mergeCell ref="AG20:AT20"/>
    <mergeCell ref="AG21:AT21"/>
    <mergeCell ref="BI20:BV20"/>
    <mergeCell ref="BI21:BV21"/>
    <mergeCell ref="BI24:BV24"/>
    <mergeCell ref="AU18:BH18"/>
    <mergeCell ref="AU19:BH19"/>
    <mergeCell ref="AU20:BH20"/>
    <mergeCell ref="AU21:BH21"/>
    <mergeCell ref="AU22:BH22"/>
    <mergeCell ref="AU23:BH23"/>
    <mergeCell ref="AU24:BH24"/>
    <mergeCell ref="BI18:BV18"/>
    <mergeCell ref="BI19:BV19"/>
    <mergeCell ref="BI22:BV22"/>
    <mergeCell ref="BI23:BV23"/>
    <mergeCell ref="CK24:CU24"/>
    <mergeCell ref="BW18:CJ18"/>
    <mergeCell ref="BW19:CJ19"/>
    <mergeCell ref="BW20:CJ20"/>
    <mergeCell ref="BW21:CJ21"/>
    <mergeCell ref="BW22:CJ22"/>
    <mergeCell ref="BW23:CJ23"/>
    <mergeCell ref="BW24:CJ24"/>
    <mergeCell ref="CV24:DE24"/>
    <mergeCell ref="CK16:CU16"/>
    <mergeCell ref="CK17:CU17"/>
    <mergeCell ref="CK18:CU18"/>
    <mergeCell ref="CK19:CU19"/>
    <mergeCell ref="CK20:CU20"/>
    <mergeCell ref="CK21:CU21"/>
    <mergeCell ref="CK22:CU22"/>
    <mergeCell ref="CK23:CU23"/>
    <mergeCell ref="DF23:DS23"/>
    <mergeCell ref="DF24:DS24"/>
    <mergeCell ref="CV16:DE16"/>
    <mergeCell ref="CV17:DE17"/>
    <mergeCell ref="CV18:DE18"/>
    <mergeCell ref="CV19:DE19"/>
    <mergeCell ref="CV20:DE20"/>
    <mergeCell ref="CV21:DE21"/>
    <mergeCell ref="CV22:DE22"/>
    <mergeCell ref="CV23:DE23"/>
    <mergeCell ref="DF17:DS17"/>
    <mergeCell ref="DF18:DS18"/>
    <mergeCell ref="DF19:DS19"/>
    <mergeCell ref="DF20:DS20"/>
    <mergeCell ref="DF21:DS21"/>
    <mergeCell ref="DF22:DS22"/>
    <mergeCell ref="A6:DS6"/>
    <mergeCell ref="A8:DS8"/>
    <mergeCell ref="T10:DS10"/>
    <mergeCell ref="AH12:DS12"/>
    <mergeCell ref="A14:DS14"/>
    <mergeCell ref="DF16:DS16"/>
    <mergeCell ref="A16:D16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25:DS25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6:DE26"/>
    <mergeCell ref="DF26:DS26"/>
    <mergeCell ref="A27:D27"/>
    <mergeCell ref="E27:T27"/>
    <mergeCell ref="U27:AF27"/>
    <mergeCell ref="AG27:AT27"/>
    <mergeCell ref="AU27:BH27"/>
    <mergeCell ref="BI27:BV27"/>
    <mergeCell ref="BW27:CJ27"/>
    <mergeCell ref="CK27:CU27"/>
    <mergeCell ref="CV27:DE27"/>
    <mergeCell ref="DF27:DS27"/>
    <mergeCell ref="A28:D28"/>
    <mergeCell ref="E28:T28"/>
    <mergeCell ref="U28:AF28"/>
    <mergeCell ref="AG28:AT28"/>
    <mergeCell ref="AU28:BH28"/>
    <mergeCell ref="BI28:BV28"/>
    <mergeCell ref="A29:D29"/>
    <mergeCell ref="E29:T29"/>
    <mergeCell ref="U29:AF29"/>
    <mergeCell ref="AG29:AT29"/>
    <mergeCell ref="AU29:BH29"/>
    <mergeCell ref="BI29:BV29"/>
    <mergeCell ref="BW29:CJ29"/>
    <mergeCell ref="CK29:CU29"/>
    <mergeCell ref="CV29:DE29"/>
    <mergeCell ref="DF29:DS29"/>
    <mergeCell ref="BW28:CJ28"/>
    <mergeCell ref="CK28:CU28"/>
    <mergeCell ref="CV28:DE28"/>
    <mergeCell ref="DF28:DS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N57"/>
  <sheetViews>
    <sheetView zoomScalePageLayoutView="0" workbookViewId="0" topLeftCell="A28">
      <selection activeCell="BQ53" sqref="BQ53:CB53"/>
    </sheetView>
  </sheetViews>
  <sheetFormatPr defaultColWidth="1.12109375" defaultRowHeight="12.75"/>
  <cols>
    <col min="1" max="91" width="1.12109375" style="10" customWidth="1"/>
    <col min="92" max="92" width="10.00390625" style="10" customWidth="1"/>
    <col min="93" max="16384" width="1.12109375" style="10" customWidth="1"/>
  </cols>
  <sheetData>
    <row r="1" spans="1:80" s="6" customFormat="1" ht="15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="7" customFormat="1" ht="8.25"/>
    <row r="3" spans="1:80" ht="12.75">
      <c r="A3" s="46" t="s">
        <v>5</v>
      </c>
      <c r="B3" s="47"/>
      <c r="C3" s="47"/>
      <c r="D3" s="48"/>
      <c r="E3" s="46" t="s">
        <v>33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  <c r="AJ3" s="46" t="s">
        <v>34</v>
      </c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  <c r="AX3" s="46" t="s">
        <v>38</v>
      </c>
      <c r="AY3" s="47"/>
      <c r="AZ3" s="47"/>
      <c r="BA3" s="47"/>
      <c r="BB3" s="47"/>
      <c r="BC3" s="47"/>
      <c r="BD3" s="47"/>
      <c r="BE3" s="47"/>
      <c r="BF3" s="48"/>
      <c r="BG3" s="46" t="s">
        <v>38</v>
      </c>
      <c r="BH3" s="47"/>
      <c r="BI3" s="47"/>
      <c r="BJ3" s="47"/>
      <c r="BK3" s="47"/>
      <c r="BL3" s="47"/>
      <c r="BM3" s="47"/>
      <c r="BN3" s="47"/>
      <c r="BO3" s="48"/>
      <c r="BP3" s="46" t="s">
        <v>42</v>
      </c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8"/>
    </row>
    <row r="4" spans="1:80" ht="12.75">
      <c r="A4" s="49" t="s">
        <v>6</v>
      </c>
      <c r="B4" s="50"/>
      <c r="C4" s="50"/>
      <c r="D4" s="51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49" t="s">
        <v>35</v>
      </c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1"/>
      <c r="AX4" s="49" t="s">
        <v>39</v>
      </c>
      <c r="AY4" s="50"/>
      <c r="AZ4" s="50"/>
      <c r="BA4" s="50"/>
      <c r="BB4" s="50"/>
      <c r="BC4" s="50"/>
      <c r="BD4" s="50"/>
      <c r="BE4" s="50"/>
      <c r="BF4" s="51"/>
      <c r="BG4" s="49" t="s">
        <v>41</v>
      </c>
      <c r="BH4" s="50"/>
      <c r="BI4" s="50"/>
      <c r="BJ4" s="50"/>
      <c r="BK4" s="50"/>
      <c r="BL4" s="50"/>
      <c r="BM4" s="50"/>
      <c r="BN4" s="50"/>
      <c r="BO4" s="51"/>
      <c r="BP4" s="49" t="s">
        <v>111</v>
      </c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1"/>
    </row>
    <row r="5" spans="1:80" ht="12.75">
      <c r="A5" s="49"/>
      <c r="B5" s="50"/>
      <c r="C5" s="50"/>
      <c r="D5" s="51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9" t="s">
        <v>36</v>
      </c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1"/>
      <c r="AX5" s="49" t="s">
        <v>40</v>
      </c>
      <c r="AY5" s="50"/>
      <c r="AZ5" s="50"/>
      <c r="BA5" s="50"/>
      <c r="BB5" s="50"/>
      <c r="BC5" s="50"/>
      <c r="BD5" s="50"/>
      <c r="BE5" s="50"/>
      <c r="BF5" s="51"/>
      <c r="BG5" s="49"/>
      <c r="BH5" s="50"/>
      <c r="BI5" s="50"/>
      <c r="BJ5" s="50"/>
      <c r="BK5" s="50"/>
      <c r="BL5" s="50"/>
      <c r="BM5" s="50"/>
      <c r="BN5" s="50"/>
      <c r="BO5" s="51"/>
      <c r="BP5" s="49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1"/>
    </row>
    <row r="6" spans="1:80" ht="12.75">
      <c r="A6" s="61"/>
      <c r="B6" s="62"/>
      <c r="C6" s="62"/>
      <c r="D6" s="63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3"/>
      <c r="AJ6" s="61" t="s">
        <v>37</v>
      </c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3"/>
      <c r="AX6" s="61"/>
      <c r="AY6" s="62"/>
      <c r="AZ6" s="62"/>
      <c r="BA6" s="62"/>
      <c r="BB6" s="62"/>
      <c r="BC6" s="62"/>
      <c r="BD6" s="62"/>
      <c r="BE6" s="62"/>
      <c r="BF6" s="63"/>
      <c r="BG6" s="61"/>
      <c r="BH6" s="62"/>
      <c r="BI6" s="62"/>
      <c r="BJ6" s="62"/>
      <c r="BK6" s="62"/>
      <c r="BL6" s="62"/>
      <c r="BM6" s="62"/>
      <c r="BN6" s="62"/>
      <c r="BO6" s="63"/>
      <c r="BP6" s="61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3"/>
    </row>
    <row r="7" spans="1:80" ht="12.75">
      <c r="A7" s="61">
        <v>1</v>
      </c>
      <c r="B7" s="62"/>
      <c r="C7" s="62"/>
      <c r="D7" s="63"/>
      <c r="E7" s="61">
        <v>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3"/>
      <c r="AJ7" s="61">
        <v>3</v>
      </c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3"/>
      <c r="AX7" s="61">
        <v>4</v>
      </c>
      <c r="AY7" s="62"/>
      <c r="AZ7" s="62"/>
      <c r="BA7" s="62"/>
      <c r="BB7" s="62"/>
      <c r="BC7" s="62"/>
      <c r="BD7" s="62"/>
      <c r="BE7" s="62"/>
      <c r="BF7" s="63"/>
      <c r="BG7" s="61">
        <v>5</v>
      </c>
      <c r="BH7" s="62"/>
      <c r="BI7" s="62"/>
      <c r="BJ7" s="62"/>
      <c r="BK7" s="62"/>
      <c r="BL7" s="62"/>
      <c r="BM7" s="62"/>
      <c r="BN7" s="62"/>
      <c r="BO7" s="63"/>
      <c r="BP7" s="61">
        <v>6</v>
      </c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3"/>
    </row>
    <row r="8" spans="1:80" ht="12.75">
      <c r="A8" s="64"/>
      <c r="B8" s="65"/>
      <c r="C8" s="65"/>
      <c r="D8" s="66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6"/>
      <c r="AJ8" s="25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  <c r="AX8" s="25"/>
      <c r="AY8" s="26"/>
      <c r="AZ8" s="26"/>
      <c r="BA8" s="26"/>
      <c r="BB8" s="26"/>
      <c r="BC8" s="26"/>
      <c r="BD8" s="26"/>
      <c r="BE8" s="26"/>
      <c r="BF8" s="27"/>
      <c r="BG8" s="25"/>
      <c r="BH8" s="26"/>
      <c r="BI8" s="26"/>
      <c r="BJ8" s="26"/>
      <c r="BK8" s="26"/>
      <c r="BL8" s="26"/>
      <c r="BM8" s="26"/>
      <c r="BN8" s="26"/>
      <c r="BO8" s="27"/>
      <c r="BP8" s="25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7"/>
    </row>
    <row r="9" spans="1:80" ht="12.75">
      <c r="A9" s="64"/>
      <c r="B9" s="65"/>
      <c r="C9" s="65"/>
      <c r="D9" s="66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25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7"/>
      <c r="AX9" s="25"/>
      <c r="AY9" s="26"/>
      <c r="AZ9" s="26"/>
      <c r="BA9" s="26"/>
      <c r="BB9" s="26"/>
      <c r="BC9" s="26"/>
      <c r="BD9" s="26"/>
      <c r="BE9" s="26"/>
      <c r="BF9" s="27"/>
      <c r="BG9" s="25"/>
      <c r="BH9" s="26"/>
      <c r="BI9" s="26"/>
      <c r="BJ9" s="26"/>
      <c r="BK9" s="26"/>
      <c r="BL9" s="26"/>
      <c r="BM9" s="26"/>
      <c r="BN9" s="26"/>
      <c r="BO9" s="27"/>
      <c r="BP9" s="25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7"/>
    </row>
    <row r="10" spans="1:80" ht="12.75">
      <c r="A10" s="64"/>
      <c r="B10" s="65"/>
      <c r="C10" s="65"/>
      <c r="D10" s="66"/>
      <c r="E10" s="22" t="s">
        <v>30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55" t="s">
        <v>31</v>
      </c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7"/>
      <c r="AX10" s="55" t="s">
        <v>31</v>
      </c>
      <c r="AY10" s="56"/>
      <c r="AZ10" s="56"/>
      <c r="BA10" s="56"/>
      <c r="BB10" s="56"/>
      <c r="BC10" s="56"/>
      <c r="BD10" s="56"/>
      <c r="BE10" s="56"/>
      <c r="BF10" s="57"/>
      <c r="BG10" s="55" t="s">
        <v>31</v>
      </c>
      <c r="BH10" s="56"/>
      <c r="BI10" s="56"/>
      <c r="BJ10" s="56"/>
      <c r="BK10" s="56"/>
      <c r="BL10" s="56"/>
      <c r="BM10" s="56"/>
      <c r="BN10" s="56"/>
      <c r="BO10" s="57"/>
      <c r="BP10" s="25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7"/>
    </row>
    <row r="11" s="1" customFormat="1" ht="15.75"/>
    <row r="12" spans="1:80" s="6" customFormat="1" ht="15.75">
      <c r="A12" s="43" t="s">
        <v>139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="7" customFormat="1" ht="8.25"/>
    <row r="14" spans="1:80" ht="12.75">
      <c r="A14" s="46" t="s">
        <v>5</v>
      </c>
      <c r="B14" s="47"/>
      <c r="C14" s="47"/>
      <c r="D14" s="48"/>
      <c r="E14" s="46" t="s">
        <v>33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  <c r="AJ14" s="46" t="s">
        <v>43</v>
      </c>
      <c r="AK14" s="47"/>
      <c r="AL14" s="47"/>
      <c r="AM14" s="47"/>
      <c r="AN14" s="47"/>
      <c r="AO14" s="47"/>
      <c r="AP14" s="47"/>
      <c r="AQ14" s="47"/>
      <c r="AR14" s="47"/>
      <c r="AS14" s="47"/>
      <c r="AT14" s="48"/>
      <c r="AU14" s="46" t="s">
        <v>38</v>
      </c>
      <c r="AV14" s="47"/>
      <c r="AW14" s="47"/>
      <c r="AX14" s="47"/>
      <c r="AY14" s="47"/>
      <c r="AZ14" s="47"/>
      <c r="BA14" s="47"/>
      <c r="BB14" s="47"/>
      <c r="BC14" s="47"/>
      <c r="BD14" s="48"/>
      <c r="BE14" s="46" t="s">
        <v>49</v>
      </c>
      <c r="BF14" s="47"/>
      <c r="BG14" s="47"/>
      <c r="BH14" s="47"/>
      <c r="BI14" s="47"/>
      <c r="BJ14" s="47"/>
      <c r="BK14" s="47"/>
      <c r="BL14" s="47"/>
      <c r="BM14" s="47"/>
      <c r="BN14" s="47"/>
      <c r="BO14" s="48"/>
      <c r="BP14" s="46" t="s">
        <v>42</v>
      </c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8"/>
    </row>
    <row r="15" spans="1:80" ht="12.75">
      <c r="A15" s="49" t="s">
        <v>6</v>
      </c>
      <c r="B15" s="50"/>
      <c r="C15" s="50"/>
      <c r="D15" s="51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1"/>
      <c r="AJ15" s="49" t="s">
        <v>39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1"/>
      <c r="AU15" s="49" t="s">
        <v>46</v>
      </c>
      <c r="AV15" s="50"/>
      <c r="AW15" s="50"/>
      <c r="AX15" s="50"/>
      <c r="AY15" s="50"/>
      <c r="AZ15" s="50"/>
      <c r="BA15" s="50"/>
      <c r="BB15" s="50"/>
      <c r="BC15" s="50"/>
      <c r="BD15" s="51"/>
      <c r="BE15" s="49" t="s">
        <v>50</v>
      </c>
      <c r="BF15" s="50"/>
      <c r="BG15" s="50"/>
      <c r="BH15" s="50"/>
      <c r="BI15" s="50"/>
      <c r="BJ15" s="50"/>
      <c r="BK15" s="50"/>
      <c r="BL15" s="50"/>
      <c r="BM15" s="50"/>
      <c r="BN15" s="50"/>
      <c r="BO15" s="51"/>
      <c r="BP15" s="49" t="s">
        <v>111</v>
      </c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</row>
    <row r="16" spans="1:80" ht="12.75">
      <c r="A16" s="49"/>
      <c r="B16" s="50"/>
      <c r="C16" s="50"/>
      <c r="D16" s="51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49" t="s">
        <v>44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1"/>
      <c r="AU16" s="49" t="s">
        <v>47</v>
      </c>
      <c r="AV16" s="50"/>
      <c r="AW16" s="50"/>
      <c r="AX16" s="50"/>
      <c r="AY16" s="50"/>
      <c r="AZ16" s="50"/>
      <c r="BA16" s="50"/>
      <c r="BB16" s="50"/>
      <c r="BC16" s="50"/>
      <c r="BD16" s="51"/>
      <c r="BE16" s="49" t="s">
        <v>52</v>
      </c>
      <c r="BF16" s="50"/>
      <c r="BG16" s="50"/>
      <c r="BH16" s="50"/>
      <c r="BI16" s="50"/>
      <c r="BJ16" s="50"/>
      <c r="BK16" s="50"/>
      <c r="BL16" s="50"/>
      <c r="BM16" s="50"/>
      <c r="BN16" s="50"/>
      <c r="BO16" s="51"/>
      <c r="BP16" s="49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1"/>
    </row>
    <row r="17" spans="1:80" ht="12.75">
      <c r="A17" s="61"/>
      <c r="B17" s="62"/>
      <c r="C17" s="62"/>
      <c r="D17" s="63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J17" s="61" t="s">
        <v>45</v>
      </c>
      <c r="AK17" s="62"/>
      <c r="AL17" s="62"/>
      <c r="AM17" s="62"/>
      <c r="AN17" s="62"/>
      <c r="AO17" s="62"/>
      <c r="AP17" s="62"/>
      <c r="AQ17" s="62"/>
      <c r="AR17" s="62"/>
      <c r="AS17" s="62"/>
      <c r="AT17" s="63"/>
      <c r="AU17" s="61" t="s">
        <v>48</v>
      </c>
      <c r="AV17" s="62"/>
      <c r="AW17" s="62"/>
      <c r="AX17" s="62"/>
      <c r="AY17" s="62"/>
      <c r="AZ17" s="62"/>
      <c r="BA17" s="62"/>
      <c r="BB17" s="62"/>
      <c r="BC17" s="62"/>
      <c r="BD17" s="63"/>
      <c r="BE17" s="61" t="s">
        <v>51</v>
      </c>
      <c r="BF17" s="62"/>
      <c r="BG17" s="62"/>
      <c r="BH17" s="62"/>
      <c r="BI17" s="62"/>
      <c r="BJ17" s="62"/>
      <c r="BK17" s="62"/>
      <c r="BL17" s="62"/>
      <c r="BM17" s="62"/>
      <c r="BN17" s="62"/>
      <c r="BO17" s="63"/>
      <c r="BP17" s="61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3"/>
    </row>
    <row r="18" spans="1:80" ht="12.75">
      <c r="A18" s="61">
        <v>1</v>
      </c>
      <c r="B18" s="62"/>
      <c r="C18" s="62"/>
      <c r="D18" s="63"/>
      <c r="E18" s="61">
        <v>2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61">
        <v>3</v>
      </c>
      <c r="AK18" s="62"/>
      <c r="AL18" s="62"/>
      <c r="AM18" s="62"/>
      <c r="AN18" s="62"/>
      <c r="AO18" s="62"/>
      <c r="AP18" s="62"/>
      <c r="AQ18" s="62"/>
      <c r="AR18" s="62"/>
      <c r="AS18" s="62"/>
      <c r="AT18" s="63"/>
      <c r="AU18" s="61">
        <v>4</v>
      </c>
      <c r="AV18" s="62"/>
      <c r="AW18" s="62"/>
      <c r="AX18" s="62"/>
      <c r="AY18" s="62"/>
      <c r="AZ18" s="62"/>
      <c r="BA18" s="62"/>
      <c r="BB18" s="62"/>
      <c r="BC18" s="62"/>
      <c r="BD18" s="63"/>
      <c r="BE18" s="61">
        <v>5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1">
        <v>6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</row>
    <row r="19" spans="1:80" ht="12.75">
      <c r="A19" s="64"/>
      <c r="B19" s="65"/>
      <c r="C19" s="65"/>
      <c r="D19" s="66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6"/>
      <c r="AJ19" s="25"/>
      <c r="AK19" s="26"/>
      <c r="AL19" s="26"/>
      <c r="AM19" s="26"/>
      <c r="AN19" s="26"/>
      <c r="AO19" s="26"/>
      <c r="AP19" s="26"/>
      <c r="AQ19" s="26"/>
      <c r="AR19" s="26"/>
      <c r="AS19" s="26"/>
      <c r="AT19" s="27"/>
      <c r="AU19" s="25"/>
      <c r="AV19" s="26"/>
      <c r="AW19" s="26"/>
      <c r="AX19" s="26"/>
      <c r="AY19" s="26"/>
      <c r="AZ19" s="26"/>
      <c r="BA19" s="26"/>
      <c r="BB19" s="26"/>
      <c r="BC19" s="26"/>
      <c r="BD19" s="27"/>
      <c r="BE19" s="25"/>
      <c r="BF19" s="26"/>
      <c r="BG19" s="26"/>
      <c r="BH19" s="26"/>
      <c r="BI19" s="26"/>
      <c r="BJ19" s="26"/>
      <c r="BK19" s="26"/>
      <c r="BL19" s="26"/>
      <c r="BM19" s="26"/>
      <c r="BN19" s="26"/>
      <c r="BO19" s="27"/>
      <c r="BP19" s="25">
        <f>+AU19*BE19</f>
        <v>0</v>
      </c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7"/>
    </row>
    <row r="20" spans="1:80" ht="12.75">
      <c r="A20" s="64"/>
      <c r="B20" s="65"/>
      <c r="C20" s="65"/>
      <c r="D20" s="66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25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25"/>
      <c r="AV20" s="26"/>
      <c r="AW20" s="26"/>
      <c r="AX20" s="26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7"/>
      <c r="BP20" s="25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/>
    </row>
    <row r="21" spans="1:80" ht="12.75">
      <c r="A21" s="64"/>
      <c r="B21" s="65"/>
      <c r="C21" s="65"/>
      <c r="D21" s="66"/>
      <c r="E21" s="22" t="s">
        <v>30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55" t="s">
        <v>31</v>
      </c>
      <c r="AK21" s="56"/>
      <c r="AL21" s="56"/>
      <c r="AM21" s="56"/>
      <c r="AN21" s="56"/>
      <c r="AO21" s="56"/>
      <c r="AP21" s="56"/>
      <c r="AQ21" s="56"/>
      <c r="AR21" s="56"/>
      <c r="AS21" s="56"/>
      <c r="AT21" s="57"/>
      <c r="AU21" s="55" t="s">
        <v>31</v>
      </c>
      <c r="AV21" s="56"/>
      <c r="AW21" s="56"/>
      <c r="AX21" s="56"/>
      <c r="AY21" s="56"/>
      <c r="AZ21" s="56"/>
      <c r="BA21" s="56"/>
      <c r="BB21" s="56"/>
      <c r="BC21" s="56"/>
      <c r="BD21" s="57"/>
      <c r="BE21" s="55" t="s">
        <v>31</v>
      </c>
      <c r="BF21" s="56"/>
      <c r="BG21" s="56"/>
      <c r="BH21" s="56"/>
      <c r="BI21" s="56"/>
      <c r="BJ21" s="56"/>
      <c r="BK21" s="56"/>
      <c r="BL21" s="56"/>
      <c r="BM21" s="56"/>
      <c r="BN21" s="56"/>
      <c r="BO21" s="57"/>
      <c r="BP21" s="25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7"/>
    </row>
    <row r="22" s="1" customFormat="1" ht="15.75"/>
    <row r="23" spans="1:80" s="6" customFormat="1" ht="15.75">
      <c r="A23" s="43" t="s">
        <v>53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80" ht="15.75">
      <c r="A24" s="43" t="s">
        <v>54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ht="15.75">
      <c r="A25" s="43" t="s">
        <v>55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  <row r="26" s="7" customFormat="1" ht="8.25"/>
    <row r="27" spans="1:80" ht="12.75">
      <c r="A27" s="46" t="s">
        <v>5</v>
      </c>
      <c r="B27" s="47"/>
      <c r="C27" s="47"/>
      <c r="D27" s="48"/>
      <c r="E27" s="46" t="s">
        <v>56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8"/>
      <c r="BE27" s="67" t="s">
        <v>58</v>
      </c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9"/>
      <c r="BQ27" s="46" t="s">
        <v>57</v>
      </c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</row>
    <row r="28" spans="1:80" ht="12.75">
      <c r="A28" s="49" t="s">
        <v>6</v>
      </c>
      <c r="B28" s="50"/>
      <c r="C28" s="50"/>
      <c r="D28" s="51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70" t="s">
        <v>59</v>
      </c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2"/>
      <c r="BQ28" s="49" t="s">
        <v>37</v>
      </c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</row>
    <row r="29" spans="1:80" ht="12.75">
      <c r="A29" s="49"/>
      <c r="B29" s="50"/>
      <c r="C29" s="50"/>
      <c r="D29" s="51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1"/>
      <c r="BE29" s="70" t="s">
        <v>60</v>
      </c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2"/>
      <c r="BQ29" s="49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</row>
    <row r="30" spans="1:80" ht="12.75">
      <c r="A30" s="61"/>
      <c r="B30" s="62"/>
      <c r="C30" s="62"/>
      <c r="D30" s="63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3"/>
      <c r="BE30" s="55" t="s">
        <v>140</v>
      </c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  <c r="BQ30" s="61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3"/>
    </row>
    <row r="31" spans="1:80" ht="12.75">
      <c r="A31" s="52">
        <v>1</v>
      </c>
      <c r="B31" s="53"/>
      <c r="C31" s="53"/>
      <c r="D31" s="54"/>
      <c r="E31" s="52">
        <v>2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4"/>
      <c r="BE31" s="28">
        <v>3</v>
      </c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30"/>
      <c r="BQ31" s="52">
        <v>4</v>
      </c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</row>
    <row r="32" spans="1:80" ht="12.75">
      <c r="A32" s="28">
        <v>1</v>
      </c>
      <c r="B32" s="29"/>
      <c r="C32" s="29"/>
      <c r="D32" s="30"/>
      <c r="E32" s="31" t="s">
        <v>62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3"/>
      <c r="BE32" s="28" t="s">
        <v>31</v>
      </c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30"/>
      <c r="BQ32" s="37">
        <f>BQ53</f>
        <v>2040187.04148</v>
      </c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</row>
    <row r="33" spans="1:80" ht="12.75">
      <c r="A33" s="46" t="s">
        <v>61</v>
      </c>
      <c r="B33" s="47"/>
      <c r="C33" s="47"/>
      <c r="D33" s="48"/>
      <c r="E33" s="73" t="s">
        <v>12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5"/>
      <c r="BE33" s="79">
        <f>3280208.74+20000+40000+3415376</f>
        <v>6755584.74</v>
      </c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1"/>
      <c r="BQ33" s="76">
        <f>BE33*0.22</f>
        <v>1486228.6428</v>
      </c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8"/>
    </row>
    <row r="34" spans="1:80" ht="12.75">
      <c r="A34" s="61"/>
      <c r="B34" s="62"/>
      <c r="C34" s="62"/>
      <c r="D34" s="63"/>
      <c r="E34" s="82" t="s">
        <v>63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4"/>
      <c r="BE34" s="25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7"/>
      <c r="BQ34" s="34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6"/>
    </row>
    <row r="35" spans="1:80" ht="12.75">
      <c r="A35" s="28" t="s">
        <v>65</v>
      </c>
      <c r="B35" s="29"/>
      <c r="C35" s="29"/>
      <c r="D35" s="30"/>
      <c r="E35" s="95" t="s">
        <v>64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7"/>
      <c r="BE35" s="22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4"/>
      <c r="BQ35" s="37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9"/>
    </row>
    <row r="36" spans="1:80" ht="12.75">
      <c r="A36" s="46" t="s">
        <v>66</v>
      </c>
      <c r="B36" s="47"/>
      <c r="C36" s="47"/>
      <c r="D36" s="48"/>
      <c r="E36" s="73" t="s">
        <v>67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5"/>
      <c r="BE36" s="79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76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8"/>
    </row>
    <row r="37" spans="1:80" ht="12.75">
      <c r="A37" s="61"/>
      <c r="B37" s="62"/>
      <c r="C37" s="62"/>
      <c r="D37" s="63"/>
      <c r="E37" s="82" t="s">
        <v>68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4"/>
      <c r="BE37" s="25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7"/>
      <c r="BQ37" s="34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6"/>
    </row>
    <row r="38" spans="1:80" ht="12.75">
      <c r="A38" s="46">
        <v>2</v>
      </c>
      <c r="B38" s="47"/>
      <c r="C38" s="47"/>
      <c r="D38" s="48"/>
      <c r="E38" s="88" t="s">
        <v>69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/>
      <c r="BE38" s="67" t="s">
        <v>31</v>
      </c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9"/>
      <c r="BQ38" s="76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8"/>
    </row>
    <row r="39" spans="1:80" ht="12.75">
      <c r="A39" s="61"/>
      <c r="B39" s="62"/>
      <c r="C39" s="62"/>
      <c r="D39" s="63"/>
      <c r="E39" s="64" t="s">
        <v>141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6"/>
      <c r="BE39" s="55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34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6"/>
    </row>
    <row r="40" spans="1:80" ht="12.75">
      <c r="A40" s="46" t="s">
        <v>71</v>
      </c>
      <c r="B40" s="47"/>
      <c r="C40" s="47"/>
      <c r="D40" s="48"/>
      <c r="E40" s="73" t="s">
        <v>12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5"/>
      <c r="BE40" s="79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76">
        <f>BE33*2.9%</f>
        <v>195911.95746</v>
      </c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8"/>
    </row>
    <row r="41" spans="1:80" ht="12.75">
      <c r="A41" s="49"/>
      <c r="B41" s="50"/>
      <c r="C41" s="50"/>
      <c r="D41" s="51"/>
      <c r="E41" s="85" t="s">
        <v>70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7"/>
      <c r="BE41" s="98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100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3"/>
    </row>
    <row r="42" spans="1:80" ht="12.75">
      <c r="A42" s="61"/>
      <c r="B42" s="62"/>
      <c r="C42" s="62"/>
      <c r="D42" s="63"/>
      <c r="E42" s="82" t="s">
        <v>142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4"/>
      <c r="BE42" s="25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7"/>
      <c r="BQ42" s="34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6"/>
    </row>
    <row r="43" spans="1:80" ht="12.75">
      <c r="A43" s="46" t="s">
        <v>74</v>
      </c>
      <c r="B43" s="47"/>
      <c r="C43" s="47"/>
      <c r="D43" s="48"/>
      <c r="E43" s="73" t="s">
        <v>72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5"/>
      <c r="BE43" s="79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76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8"/>
    </row>
    <row r="44" spans="1:80" ht="12.75">
      <c r="A44" s="61"/>
      <c r="B44" s="62"/>
      <c r="C44" s="62"/>
      <c r="D44" s="63"/>
      <c r="E44" s="82" t="s">
        <v>73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4"/>
      <c r="BE44" s="25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7"/>
      <c r="BQ44" s="34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6"/>
    </row>
    <row r="45" spans="1:80" ht="12.75">
      <c r="A45" s="46" t="s">
        <v>77</v>
      </c>
      <c r="B45" s="47"/>
      <c r="C45" s="47"/>
      <c r="D45" s="48"/>
      <c r="E45" s="73" t="s">
        <v>75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5"/>
      <c r="BE45" s="79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76">
        <f>BE33*0.2%</f>
        <v>13511.16948</v>
      </c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8"/>
    </row>
    <row r="46" spans="1:80" ht="12.75">
      <c r="A46" s="61"/>
      <c r="B46" s="62"/>
      <c r="C46" s="62"/>
      <c r="D46" s="63"/>
      <c r="E46" s="82" t="s">
        <v>76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4"/>
      <c r="BE46" s="25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7"/>
      <c r="BQ46" s="34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6"/>
    </row>
    <row r="47" spans="1:80" ht="12.75">
      <c r="A47" s="46" t="s">
        <v>78</v>
      </c>
      <c r="B47" s="47"/>
      <c r="C47" s="47"/>
      <c r="D47" s="48"/>
      <c r="E47" s="73" t="s">
        <v>75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5"/>
      <c r="BE47" s="79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76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8"/>
    </row>
    <row r="48" spans="1:80" ht="12.75" customHeight="1">
      <c r="A48" s="61"/>
      <c r="B48" s="62"/>
      <c r="C48" s="62"/>
      <c r="D48" s="63"/>
      <c r="E48" s="82" t="s">
        <v>80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4"/>
      <c r="BE48" s="25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7"/>
      <c r="BQ48" s="34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6"/>
    </row>
    <row r="49" spans="1:80" ht="12.75">
      <c r="A49" s="46" t="s">
        <v>79</v>
      </c>
      <c r="B49" s="47"/>
      <c r="C49" s="47"/>
      <c r="D49" s="48"/>
      <c r="E49" s="73" t="s">
        <v>75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79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76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8"/>
    </row>
    <row r="50" spans="1:80" ht="12.75" customHeight="1">
      <c r="A50" s="61"/>
      <c r="B50" s="62"/>
      <c r="C50" s="62"/>
      <c r="D50" s="63"/>
      <c r="E50" s="82" t="s">
        <v>80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25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7"/>
      <c r="BQ50" s="34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6"/>
    </row>
    <row r="51" spans="1:80" ht="12.75">
      <c r="A51" s="46">
        <v>3</v>
      </c>
      <c r="B51" s="47"/>
      <c r="C51" s="47"/>
      <c r="D51" s="48"/>
      <c r="E51" s="88" t="s">
        <v>81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90"/>
      <c r="BE51" s="79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76">
        <f>BE33*5.1%+0.45</f>
        <v>344535.27174</v>
      </c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8"/>
    </row>
    <row r="52" spans="1:80" ht="12.75">
      <c r="A52" s="61"/>
      <c r="B52" s="62"/>
      <c r="C52" s="62"/>
      <c r="D52" s="63"/>
      <c r="E52" s="64" t="s">
        <v>82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6"/>
      <c r="BE52" s="25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7"/>
      <c r="BQ52" s="34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6"/>
    </row>
    <row r="53" spans="1:92" ht="12.75">
      <c r="A53" s="28"/>
      <c r="B53" s="29"/>
      <c r="C53" s="29"/>
      <c r="D53" s="30"/>
      <c r="E53" s="22" t="s">
        <v>30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4"/>
      <c r="BE53" s="28" t="s">
        <v>31</v>
      </c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30"/>
      <c r="BQ53" s="94">
        <f>SUM(BQ33:BQ52)</f>
        <v>2040187.04148</v>
      </c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60"/>
      <c r="CN53" s="18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3" customFormat="1" ht="11.25">
      <c r="A55" s="101" t="s">
        <v>143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</row>
    <row r="56" spans="1:80" s="13" customFormat="1" ht="11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</row>
    <row r="57" spans="1:80" s="13" customFormat="1" ht="11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</row>
  </sheetData>
  <sheetProtection/>
  <mergeCells count="180"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  <mergeCell ref="BE40:BP42"/>
    <mergeCell ref="A40:D42"/>
    <mergeCell ref="A43:D44"/>
    <mergeCell ref="BE43:BP44"/>
    <mergeCell ref="BQ43:CB44"/>
    <mergeCell ref="E44:BD44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9:D9"/>
    <mergeCell ref="E9:AI9"/>
    <mergeCell ref="AJ9:AW9"/>
    <mergeCell ref="AX9:BF9"/>
    <mergeCell ref="BG9:BO9"/>
    <mergeCell ref="A12:CB12"/>
    <mergeCell ref="BG8:BO8"/>
    <mergeCell ref="AJ10:AW10"/>
    <mergeCell ref="AX10:BF10"/>
    <mergeCell ref="BG10:BO10"/>
    <mergeCell ref="BP10:CB10"/>
    <mergeCell ref="BP8:CB8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E3:AI3"/>
    <mergeCell ref="E4:AI4"/>
    <mergeCell ref="E5:AI5"/>
    <mergeCell ref="E6:AI6"/>
    <mergeCell ref="A3:D3"/>
    <mergeCell ref="A4:D4"/>
    <mergeCell ref="A5:D5"/>
    <mergeCell ref="A6:D6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U57"/>
  <sheetViews>
    <sheetView zoomScalePageLayoutView="0" workbookViewId="0" topLeftCell="A34">
      <selection activeCell="BN57" sqref="BN57:CB57"/>
    </sheetView>
  </sheetViews>
  <sheetFormatPr defaultColWidth="1.12109375" defaultRowHeight="12.75"/>
  <cols>
    <col min="1" max="59" width="1.12109375" style="10" customWidth="1"/>
    <col min="60" max="60" width="5.25390625" style="10" bestFit="1" customWidth="1"/>
    <col min="61" max="85" width="1.12109375" style="10" customWidth="1"/>
    <col min="86" max="86" width="10.375" style="10" customWidth="1"/>
    <col min="87" max="16384" width="1.12109375" style="10" customWidth="1"/>
  </cols>
  <sheetData>
    <row r="1" spans="1:80" s="6" customFormat="1" ht="15.75">
      <c r="A1" s="43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02" t="s">
        <v>174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125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17"/>
      <c r="CB5" s="17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1"/>
      <c r="DU5" s="21"/>
    </row>
    <row r="7" spans="1:80" ht="12.75">
      <c r="A7" s="46" t="s">
        <v>5</v>
      </c>
      <c r="B7" s="47"/>
      <c r="C7" s="47"/>
      <c r="D7" s="48"/>
      <c r="E7" s="46" t="s">
        <v>83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/>
      <c r="AN7" s="46" t="s">
        <v>85</v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46" t="s">
        <v>38</v>
      </c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8"/>
      <c r="BN7" s="46" t="s">
        <v>87</v>
      </c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8"/>
    </row>
    <row r="8" spans="1:80" ht="12.75">
      <c r="A8" s="49" t="s">
        <v>6</v>
      </c>
      <c r="B8" s="50"/>
      <c r="C8" s="50"/>
      <c r="D8" s="51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  <c r="AN8" s="49" t="s">
        <v>86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1"/>
      <c r="BB8" s="49" t="s">
        <v>46</v>
      </c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1"/>
      <c r="BN8" s="49" t="s">
        <v>88</v>
      </c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1"/>
    </row>
    <row r="9" spans="1:80" ht="12.75">
      <c r="A9" s="49"/>
      <c r="B9" s="50"/>
      <c r="C9" s="50"/>
      <c r="D9" s="51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  <c r="AN9" s="49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  <c r="BB9" s="49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1"/>
      <c r="BN9" s="49" t="s">
        <v>97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1"/>
    </row>
    <row r="10" spans="1:80" ht="12.75">
      <c r="A10" s="52">
        <v>1</v>
      </c>
      <c r="B10" s="53"/>
      <c r="C10" s="53"/>
      <c r="D10" s="54"/>
      <c r="E10" s="52">
        <v>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4"/>
      <c r="AN10" s="52">
        <v>3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4"/>
      <c r="BB10" s="52">
        <v>4</v>
      </c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4"/>
      <c r="BN10" s="52">
        <v>5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4"/>
    </row>
    <row r="11" spans="1:80" ht="12.75">
      <c r="A11" s="64"/>
      <c r="B11" s="65"/>
      <c r="C11" s="65"/>
      <c r="D11" s="66"/>
      <c r="E11" s="103" t="s">
        <v>158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25">
        <v>122.43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7"/>
      <c r="BB11" s="22">
        <v>160</v>
      </c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4"/>
      <c r="BN11" s="25">
        <v>647732.52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/>
    </row>
    <row r="12" spans="1:80" ht="12.75">
      <c r="A12" s="64"/>
      <c r="B12" s="65"/>
      <c r="C12" s="65"/>
      <c r="D12" s="66"/>
      <c r="E12" s="64" t="s">
        <v>158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25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7"/>
      <c r="BB12" s="22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4"/>
      <c r="BN12" s="34">
        <v>404320</v>
      </c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6"/>
    </row>
    <row r="13" spans="1:80" ht="12.75">
      <c r="A13" s="64"/>
      <c r="B13" s="65"/>
      <c r="C13" s="65"/>
      <c r="D13" s="66"/>
      <c r="E13" s="22" t="s">
        <v>30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4"/>
      <c r="AN13" s="55" t="s">
        <v>31</v>
      </c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7"/>
      <c r="BB13" s="28" t="s">
        <v>31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30"/>
      <c r="BN13" s="107">
        <f>SUM(BN11:BN12)</f>
        <v>1052052.52</v>
      </c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="1" customFormat="1" ht="15.75"/>
    <row r="15" spans="1:80" s="6" customFormat="1" ht="15.75">
      <c r="A15" s="43" t="s">
        <v>144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</row>
    <row r="16" spans="1:80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.75">
      <c r="A17" s="6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2" t="s">
        <v>175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</row>
    <row r="21" spans="1:80" ht="12.75">
      <c r="A21" s="46" t="s">
        <v>5</v>
      </c>
      <c r="B21" s="47"/>
      <c r="C21" s="47"/>
      <c r="D21" s="48"/>
      <c r="E21" s="46" t="s">
        <v>33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46" t="s">
        <v>89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46" t="s">
        <v>92</v>
      </c>
      <c r="BC21" s="47"/>
      <c r="BD21" s="47"/>
      <c r="BE21" s="47"/>
      <c r="BF21" s="47"/>
      <c r="BG21" s="47"/>
      <c r="BH21" s="47"/>
      <c r="BI21" s="48"/>
      <c r="BJ21" s="46" t="s">
        <v>94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8"/>
    </row>
    <row r="22" spans="1:80" ht="12.75">
      <c r="A22" s="49" t="s">
        <v>6</v>
      </c>
      <c r="B22" s="50"/>
      <c r="C22" s="50"/>
      <c r="D22" s="51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  <c r="AN22" s="49" t="s">
        <v>90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1"/>
      <c r="BB22" s="49" t="s">
        <v>93</v>
      </c>
      <c r="BC22" s="50"/>
      <c r="BD22" s="50"/>
      <c r="BE22" s="50"/>
      <c r="BF22" s="50"/>
      <c r="BG22" s="50"/>
      <c r="BH22" s="50"/>
      <c r="BI22" s="51"/>
      <c r="BJ22" s="49" t="s">
        <v>95</v>
      </c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</row>
    <row r="23" spans="1:80" ht="12.75">
      <c r="A23" s="49"/>
      <c r="B23" s="50"/>
      <c r="C23" s="50"/>
      <c r="D23" s="51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  <c r="AN23" s="49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49"/>
      <c r="BC23" s="50"/>
      <c r="BD23" s="50"/>
      <c r="BE23" s="50"/>
      <c r="BF23" s="50"/>
      <c r="BG23" s="50"/>
      <c r="BH23" s="50"/>
      <c r="BI23" s="51"/>
      <c r="BJ23" s="49" t="s">
        <v>96</v>
      </c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</row>
    <row r="24" spans="1:80" ht="12.75">
      <c r="A24" s="49"/>
      <c r="B24" s="50"/>
      <c r="C24" s="50"/>
      <c r="D24" s="51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1"/>
      <c r="AN24" s="49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1"/>
      <c r="BB24" s="49"/>
      <c r="BC24" s="50"/>
      <c r="BD24" s="50"/>
      <c r="BE24" s="50"/>
      <c r="BF24" s="50"/>
      <c r="BG24" s="50"/>
      <c r="BH24" s="50"/>
      <c r="BI24" s="51"/>
      <c r="BJ24" s="49" t="s">
        <v>98</v>
      </c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</row>
    <row r="25" spans="1:80" ht="12.75">
      <c r="A25" s="52">
        <v>1</v>
      </c>
      <c r="B25" s="53"/>
      <c r="C25" s="53"/>
      <c r="D25" s="54"/>
      <c r="E25" s="52">
        <v>2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>
        <v>3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4"/>
      <c r="BB25" s="52">
        <v>4</v>
      </c>
      <c r="BC25" s="53"/>
      <c r="BD25" s="53"/>
      <c r="BE25" s="53"/>
      <c r="BF25" s="53"/>
      <c r="BG25" s="53"/>
      <c r="BH25" s="53"/>
      <c r="BI25" s="54"/>
      <c r="BJ25" s="52">
        <v>5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</row>
    <row r="26" spans="1:80" ht="12.75">
      <c r="A26" s="64"/>
      <c r="B26" s="65"/>
      <c r="C26" s="65"/>
      <c r="D26" s="66"/>
      <c r="E26" s="64" t="s">
        <v>160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6"/>
      <c r="AN26" s="25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7"/>
      <c r="BB26" s="22">
        <v>2.2</v>
      </c>
      <c r="BC26" s="23"/>
      <c r="BD26" s="23"/>
      <c r="BE26" s="23"/>
      <c r="BF26" s="23"/>
      <c r="BG26" s="23"/>
      <c r="BH26" s="23"/>
      <c r="BI26" s="24"/>
      <c r="BJ26" s="34">
        <v>315000</v>
      </c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6"/>
    </row>
    <row r="27" spans="1:80" ht="12.75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25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2"/>
      <c r="BC27" s="23"/>
      <c r="BD27" s="23"/>
      <c r="BE27" s="23"/>
      <c r="BF27" s="23"/>
      <c r="BG27" s="23"/>
      <c r="BH27" s="23"/>
      <c r="BI27" s="24"/>
      <c r="BJ27" s="25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7"/>
    </row>
    <row r="28" spans="1:80" ht="12.75">
      <c r="A28" s="64"/>
      <c r="B28" s="65"/>
      <c r="C28" s="65"/>
      <c r="D28" s="66"/>
      <c r="E28" s="22" t="s">
        <v>30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4"/>
      <c r="AN28" s="22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4"/>
      <c r="BB28" s="28" t="s">
        <v>31</v>
      </c>
      <c r="BC28" s="29"/>
      <c r="BD28" s="29"/>
      <c r="BE28" s="29"/>
      <c r="BF28" s="29"/>
      <c r="BG28" s="29"/>
      <c r="BH28" s="29"/>
      <c r="BI28" s="30"/>
      <c r="BJ28" s="110">
        <f>SUM(BJ26:BJ27)</f>
        <v>315000</v>
      </c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9"/>
    </row>
    <row r="29" s="1" customFormat="1" ht="15.75"/>
    <row r="30" spans="1:80" s="6" customFormat="1" ht="15.75">
      <c r="A30" s="43" t="s">
        <v>145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</row>
    <row r="31" spans="1:80" s="9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6" customFormat="1" ht="15.75">
      <c r="A32" s="6" t="s">
        <v>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</row>
    <row r="33" spans="1:80" s="9" customFormat="1" ht="9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6" customFormat="1" ht="15.75">
      <c r="A34" s="6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</row>
    <row r="36" spans="1:80" ht="12.75">
      <c r="A36" s="46" t="s">
        <v>5</v>
      </c>
      <c r="B36" s="47"/>
      <c r="C36" s="47"/>
      <c r="D36" s="48"/>
      <c r="E36" s="46" t="s">
        <v>83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/>
      <c r="AN36" s="46" t="s">
        <v>85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8"/>
      <c r="BB36" s="46" t="s">
        <v>38</v>
      </c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8"/>
      <c r="BN36" s="46" t="s">
        <v>87</v>
      </c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</row>
    <row r="37" spans="1:80" ht="12.75">
      <c r="A37" s="49" t="s">
        <v>6</v>
      </c>
      <c r="B37" s="50"/>
      <c r="C37" s="50"/>
      <c r="D37" s="51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/>
      <c r="AN37" s="49" t="s">
        <v>86</v>
      </c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1"/>
      <c r="BB37" s="49" t="s">
        <v>46</v>
      </c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1"/>
      <c r="BN37" s="49" t="s">
        <v>88</v>
      </c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</row>
    <row r="38" spans="1:80" ht="12.75">
      <c r="A38" s="49"/>
      <c r="B38" s="50"/>
      <c r="C38" s="50"/>
      <c r="D38" s="51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  <c r="AN38" s="49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1"/>
      <c r="BB38" s="49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1"/>
      <c r="BN38" s="49" t="s">
        <v>97</v>
      </c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</row>
    <row r="39" spans="1:80" ht="12.75">
      <c r="A39" s="52">
        <v>1</v>
      </c>
      <c r="B39" s="53"/>
      <c r="C39" s="53"/>
      <c r="D39" s="54"/>
      <c r="E39" s="52">
        <v>2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4"/>
      <c r="AN39" s="52">
        <v>3</v>
      </c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4"/>
      <c r="BB39" s="52">
        <v>4</v>
      </c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4"/>
      <c r="BN39" s="52">
        <v>5</v>
      </c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4"/>
    </row>
    <row r="40" spans="1:80" ht="12.75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6"/>
      <c r="AN40" s="25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7"/>
      <c r="BB40" s="22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4"/>
      <c r="BN40" s="25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7"/>
    </row>
    <row r="41" spans="1:80" ht="12.75">
      <c r="A41" s="64"/>
      <c r="B41" s="65"/>
      <c r="C41" s="65"/>
      <c r="D41" s="66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6"/>
      <c r="AN41" s="25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7"/>
      <c r="BB41" s="22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4"/>
      <c r="BN41" s="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7"/>
    </row>
    <row r="42" spans="1:80" ht="12.75">
      <c r="A42" s="64"/>
      <c r="B42" s="65"/>
      <c r="C42" s="65"/>
      <c r="D42" s="66"/>
      <c r="E42" s="22" t="s">
        <v>30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4"/>
      <c r="AN42" s="55" t="s">
        <v>31</v>
      </c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7"/>
      <c r="BB42" s="28" t="s">
        <v>31</v>
      </c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30"/>
      <c r="BN42" s="2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7"/>
    </row>
    <row r="43" s="1" customFormat="1" ht="15.75"/>
    <row r="44" spans="1:80" s="6" customFormat="1" ht="15.75">
      <c r="A44" s="43" t="s">
        <v>99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</row>
    <row r="45" spans="1:80" s="6" customFormat="1" ht="15.75">
      <c r="A45" s="43" t="s">
        <v>100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</row>
    <row r="46" spans="1:80" s="9" customFormat="1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6" customFormat="1" ht="15.75">
      <c r="A47" s="6" t="s">
        <v>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02" t="s">
        <v>176</v>
      </c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</row>
    <row r="48" spans="1:80" s="9" customFormat="1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6" customFormat="1" ht="15.75">
      <c r="A49" s="6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</row>
    <row r="51" spans="1:80" ht="12.75">
      <c r="A51" s="46" t="s">
        <v>5</v>
      </c>
      <c r="B51" s="47"/>
      <c r="C51" s="47"/>
      <c r="D51" s="48"/>
      <c r="E51" s="46" t="s">
        <v>83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8"/>
      <c r="AN51" s="46" t="s">
        <v>85</v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8"/>
      <c r="BB51" s="46" t="s">
        <v>38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8"/>
      <c r="BN51" s="46" t="s">
        <v>87</v>
      </c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8"/>
    </row>
    <row r="52" spans="1:80" ht="12.75">
      <c r="A52" s="49" t="s">
        <v>6</v>
      </c>
      <c r="B52" s="50"/>
      <c r="C52" s="50"/>
      <c r="D52" s="51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1"/>
      <c r="AN52" s="49" t="s">
        <v>86</v>
      </c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1"/>
      <c r="BB52" s="49" t="s">
        <v>46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1"/>
      <c r="BN52" s="49" t="s">
        <v>88</v>
      </c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1"/>
    </row>
    <row r="53" spans="1:80" ht="12.75">
      <c r="A53" s="49"/>
      <c r="B53" s="50"/>
      <c r="C53" s="50"/>
      <c r="D53" s="51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/>
      <c r="AN53" s="49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1"/>
      <c r="BB53" s="49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1"/>
      <c r="BN53" s="49" t="s">
        <v>97</v>
      </c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</row>
    <row r="54" spans="1:80" ht="12.75">
      <c r="A54" s="52">
        <v>1</v>
      </c>
      <c r="B54" s="53"/>
      <c r="C54" s="53"/>
      <c r="D54" s="54"/>
      <c r="E54" s="52">
        <v>2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4"/>
      <c r="AN54" s="52">
        <v>3</v>
      </c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4"/>
      <c r="BB54" s="52">
        <v>4</v>
      </c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4"/>
      <c r="BN54" s="52">
        <v>5</v>
      </c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</row>
    <row r="55" spans="1:80" ht="12.75">
      <c r="A55" s="64"/>
      <c r="B55" s="65"/>
      <c r="C55" s="65"/>
      <c r="D55" s="66"/>
      <c r="E55" s="64" t="s">
        <v>159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6"/>
      <c r="AN55" s="25">
        <v>33014.27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22">
        <v>3</v>
      </c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4"/>
      <c r="BN55" s="34">
        <v>123760</v>
      </c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6"/>
    </row>
    <row r="56" spans="1:80" ht="12.75">
      <c r="A56" s="64"/>
      <c r="B56" s="65"/>
      <c r="C56" s="65"/>
      <c r="D56" s="66"/>
      <c r="E56" s="64" t="s">
        <v>161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6"/>
      <c r="AN56" s="25">
        <v>1152.9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7"/>
      <c r="BB56" s="22">
        <v>10</v>
      </c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4"/>
      <c r="BN56" s="34">
        <v>21028</v>
      </c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6"/>
    </row>
    <row r="57" spans="1:80" ht="12.75">
      <c r="A57" s="64"/>
      <c r="B57" s="65"/>
      <c r="C57" s="65"/>
      <c r="D57" s="66"/>
      <c r="E57" s="22" t="s">
        <v>30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4"/>
      <c r="AN57" s="55" t="s">
        <v>31</v>
      </c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7"/>
      <c r="BB57" s="28" t="s">
        <v>31</v>
      </c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30"/>
      <c r="BN57" s="110">
        <f>SUM(BN55:BN56)</f>
        <v>144788</v>
      </c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2"/>
    </row>
  </sheetData>
  <sheetProtection/>
  <mergeCells count="158"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H34:CB34"/>
    <mergeCell ref="A36:D36"/>
    <mergeCell ref="E36:AM36"/>
    <mergeCell ref="AN36:BA36"/>
    <mergeCell ref="BB36:BM36"/>
    <mergeCell ref="BN36:CB36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BJ25:CB25"/>
    <mergeCell ref="BJ21:CB21"/>
    <mergeCell ref="A22:D22"/>
    <mergeCell ref="E22:AM22"/>
    <mergeCell ref="AN22:BA22"/>
    <mergeCell ref="BB22:BI22"/>
    <mergeCell ref="BJ22:CB22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N25:BA25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BB7:BM7"/>
    <mergeCell ref="AH5:BZ5"/>
    <mergeCell ref="A8:D8"/>
    <mergeCell ref="E8:AM8"/>
    <mergeCell ref="AN8:BA8"/>
    <mergeCell ref="BN8:CB8"/>
    <mergeCell ref="A1:CB1"/>
    <mergeCell ref="A7:D7"/>
    <mergeCell ref="E7:AM7"/>
    <mergeCell ref="AN7:BA7"/>
    <mergeCell ref="BN7:CB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I50"/>
  <sheetViews>
    <sheetView zoomScalePageLayoutView="0" workbookViewId="0" topLeftCell="A28">
      <selection activeCell="BP36" sqref="BP36:CB39"/>
    </sheetView>
  </sheetViews>
  <sheetFormatPr defaultColWidth="1.12109375" defaultRowHeight="12.75"/>
  <cols>
    <col min="1" max="86" width="1.12109375" style="10" customWidth="1"/>
    <col min="87" max="87" width="4.875" style="10" customWidth="1"/>
    <col min="88" max="16384" width="1.12109375" style="10" customWidth="1"/>
  </cols>
  <sheetData>
    <row r="1" spans="1:80" s="6" customFormat="1" ht="15.75">
      <c r="A1" s="43" t="s">
        <v>101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02" t="s">
        <v>177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2:80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s="6" customFormat="1" ht="15.75">
      <c r="A7" s="43" t="s">
        <v>107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</row>
    <row r="9" spans="1:80" ht="12.75">
      <c r="A9" s="46" t="s">
        <v>5</v>
      </c>
      <c r="B9" s="47"/>
      <c r="C9" s="47"/>
      <c r="D9" s="48"/>
      <c r="E9" s="46" t="s">
        <v>33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  <c r="AJ9" s="46" t="s">
        <v>38</v>
      </c>
      <c r="AK9" s="47"/>
      <c r="AL9" s="47"/>
      <c r="AM9" s="47"/>
      <c r="AN9" s="47"/>
      <c r="AO9" s="47"/>
      <c r="AP9" s="47"/>
      <c r="AQ9" s="47"/>
      <c r="AR9" s="47"/>
      <c r="AS9" s="47"/>
      <c r="AT9" s="48"/>
      <c r="AU9" s="46" t="s">
        <v>38</v>
      </c>
      <c r="AV9" s="47"/>
      <c r="AW9" s="47"/>
      <c r="AX9" s="47"/>
      <c r="AY9" s="47"/>
      <c r="AZ9" s="47"/>
      <c r="BA9" s="47"/>
      <c r="BB9" s="47"/>
      <c r="BC9" s="47"/>
      <c r="BD9" s="48"/>
      <c r="BE9" s="46" t="s">
        <v>105</v>
      </c>
      <c r="BF9" s="47"/>
      <c r="BG9" s="47"/>
      <c r="BH9" s="47"/>
      <c r="BI9" s="47"/>
      <c r="BJ9" s="47"/>
      <c r="BK9" s="47"/>
      <c r="BL9" s="47"/>
      <c r="BM9" s="47"/>
      <c r="BN9" s="47"/>
      <c r="BO9" s="48"/>
      <c r="BP9" s="46" t="s">
        <v>42</v>
      </c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8"/>
    </row>
    <row r="10" spans="1:80" ht="12.75">
      <c r="A10" s="49" t="s">
        <v>6</v>
      </c>
      <c r="B10" s="50"/>
      <c r="C10" s="50"/>
      <c r="D10" s="51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J10" s="49" t="s">
        <v>102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1"/>
      <c r="AU10" s="49" t="s">
        <v>104</v>
      </c>
      <c r="AV10" s="50"/>
      <c r="AW10" s="50"/>
      <c r="AX10" s="50"/>
      <c r="AY10" s="50"/>
      <c r="AZ10" s="50"/>
      <c r="BA10" s="50"/>
      <c r="BB10" s="50"/>
      <c r="BC10" s="50"/>
      <c r="BD10" s="51"/>
      <c r="BE10" s="49" t="s">
        <v>106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1"/>
      <c r="BP10" s="49" t="s">
        <v>111</v>
      </c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1"/>
    </row>
    <row r="11" spans="1:80" ht="12.75">
      <c r="A11" s="49"/>
      <c r="B11" s="50"/>
      <c r="C11" s="50"/>
      <c r="D11" s="51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  <c r="AJ11" s="49"/>
      <c r="AK11" s="50"/>
      <c r="AL11" s="50"/>
      <c r="AM11" s="50"/>
      <c r="AN11" s="50"/>
      <c r="AO11" s="50"/>
      <c r="AP11" s="50"/>
      <c r="AQ11" s="50"/>
      <c r="AR11" s="50"/>
      <c r="AS11" s="50"/>
      <c r="AT11" s="51"/>
      <c r="AU11" s="49" t="s">
        <v>103</v>
      </c>
      <c r="AV11" s="50"/>
      <c r="AW11" s="50"/>
      <c r="AX11" s="50"/>
      <c r="AY11" s="50"/>
      <c r="AZ11" s="50"/>
      <c r="BA11" s="50"/>
      <c r="BB11" s="50"/>
      <c r="BC11" s="50"/>
      <c r="BD11" s="51"/>
      <c r="BE11" s="49" t="s">
        <v>37</v>
      </c>
      <c r="BF11" s="50"/>
      <c r="BG11" s="50"/>
      <c r="BH11" s="50"/>
      <c r="BI11" s="50"/>
      <c r="BJ11" s="50"/>
      <c r="BK11" s="50"/>
      <c r="BL11" s="50"/>
      <c r="BM11" s="50"/>
      <c r="BN11" s="50"/>
      <c r="BO11" s="51"/>
      <c r="BP11" s="49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1"/>
    </row>
    <row r="12" spans="1:80" ht="12.75">
      <c r="A12" s="61"/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61"/>
      <c r="AV12" s="62"/>
      <c r="AW12" s="62"/>
      <c r="AX12" s="62"/>
      <c r="AY12" s="62"/>
      <c r="AZ12" s="62"/>
      <c r="BA12" s="62"/>
      <c r="BB12" s="62"/>
      <c r="BC12" s="62"/>
      <c r="BD12" s="63"/>
      <c r="BE12" s="61"/>
      <c r="BF12" s="62"/>
      <c r="BG12" s="62"/>
      <c r="BH12" s="62"/>
      <c r="BI12" s="62"/>
      <c r="BJ12" s="62"/>
      <c r="BK12" s="62"/>
      <c r="BL12" s="62"/>
      <c r="BM12" s="62"/>
      <c r="BN12" s="62"/>
      <c r="BO12" s="63"/>
      <c r="BP12" s="61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3"/>
    </row>
    <row r="13" spans="1:80" ht="12.75">
      <c r="A13" s="61">
        <v>1</v>
      </c>
      <c r="B13" s="62"/>
      <c r="C13" s="62"/>
      <c r="D13" s="63"/>
      <c r="E13" s="61">
        <v>2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61">
        <v>3</v>
      </c>
      <c r="AK13" s="62"/>
      <c r="AL13" s="62"/>
      <c r="AM13" s="62"/>
      <c r="AN13" s="62"/>
      <c r="AO13" s="62"/>
      <c r="AP13" s="62"/>
      <c r="AQ13" s="62"/>
      <c r="AR13" s="62"/>
      <c r="AS13" s="62"/>
      <c r="AT13" s="63"/>
      <c r="AU13" s="61">
        <v>4</v>
      </c>
      <c r="AV13" s="62"/>
      <c r="AW13" s="62"/>
      <c r="AX13" s="62"/>
      <c r="AY13" s="62"/>
      <c r="AZ13" s="62"/>
      <c r="BA13" s="62"/>
      <c r="BB13" s="62"/>
      <c r="BC13" s="62"/>
      <c r="BD13" s="63"/>
      <c r="BE13" s="61">
        <v>5</v>
      </c>
      <c r="BF13" s="62"/>
      <c r="BG13" s="62"/>
      <c r="BH13" s="62"/>
      <c r="BI13" s="62"/>
      <c r="BJ13" s="62"/>
      <c r="BK13" s="62"/>
      <c r="BL13" s="62"/>
      <c r="BM13" s="62"/>
      <c r="BN13" s="62"/>
      <c r="BO13" s="63"/>
      <c r="BP13" s="61">
        <v>6</v>
      </c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3"/>
    </row>
    <row r="14" spans="1:80" ht="12.75">
      <c r="A14" s="64"/>
      <c r="B14" s="65"/>
      <c r="C14" s="65"/>
      <c r="D14" s="66"/>
      <c r="E14" s="64" t="s">
        <v>162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6"/>
      <c r="AJ14" s="25">
        <v>1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7"/>
      <c r="AU14" s="25">
        <v>12</v>
      </c>
      <c r="AV14" s="26"/>
      <c r="AW14" s="26"/>
      <c r="AX14" s="26"/>
      <c r="AY14" s="26"/>
      <c r="AZ14" s="26"/>
      <c r="BA14" s="26"/>
      <c r="BB14" s="26"/>
      <c r="BC14" s="26"/>
      <c r="BD14" s="27"/>
      <c r="BE14" s="25">
        <v>1167</v>
      </c>
      <c r="BF14" s="26"/>
      <c r="BG14" s="26"/>
      <c r="BH14" s="26"/>
      <c r="BI14" s="26"/>
      <c r="BJ14" s="26"/>
      <c r="BK14" s="26"/>
      <c r="BL14" s="26"/>
      <c r="BM14" s="26"/>
      <c r="BN14" s="26"/>
      <c r="BO14" s="27"/>
      <c r="BP14" s="34">
        <v>11400</v>
      </c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6"/>
    </row>
    <row r="15" spans="1:80" ht="12.75">
      <c r="A15" s="64"/>
      <c r="B15" s="65"/>
      <c r="C15" s="65"/>
      <c r="D15" s="66"/>
      <c r="E15" s="64" t="s">
        <v>180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6"/>
      <c r="AJ15" s="25">
        <v>1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7"/>
      <c r="AU15" s="25">
        <v>12</v>
      </c>
      <c r="AV15" s="26"/>
      <c r="AW15" s="26"/>
      <c r="AX15" s="26"/>
      <c r="AY15" s="26"/>
      <c r="AZ15" s="26"/>
      <c r="BA15" s="26"/>
      <c r="BB15" s="26"/>
      <c r="BC15" s="26"/>
      <c r="BD15" s="27"/>
      <c r="BE15" s="25">
        <v>2500</v>
      </c>
      <c r="BF15" s="26"/>
      <c r="BG15" s="26"/>
      <c r="BH15" s="26"/>
      <c r="BI15" s="26"/>
      <c r="BJ15" s="26"/>
      <c r="BK15" s="26"/>
      <c r="BL15" s="26"/>
      <c r="BM15" s="26"/>
      <c r="BN15" s="26"/>
      <c r="BO15" s="27"/>
      <c r="BP15" s="34">
        <v>36000</v>
      </c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6"/>
    </row>
    <row r="16" spans="1:80" ht="12.75">
      <c r="A16" s="64"/>
      <c r="B16" s="65"/>
      <c r="C16" s="65"/>
      <c r="D16" s="66"/>
      <c r="E16" s="58" t="s">
        <v>30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55" t="s">
        <v>31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7"/>
      <c r="AU16" s="55" t="s">
        <v>31</v>
      </c>
      <c r="AV16" s="56"/>
      <c r="AW16" s="56"/>
      <c r="AX16" s="56"/>
      <c r="AY16" s="56"/>
      <c r="AZ16" s="56"/>
      <c r="BA16" s="56"/>
      <c r="BB16" s="56"/>
      <c r="BC16" s="56"/>
      <c r="BD16" s="57"/>
      <c r="BE16" s="55" t="s">
        <v>31</v>
      </c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110">
        <f>SUM(BP14:BP15)</f>
        <v>47400</v>
      </c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2"/>
    </row>
    <row r="17" s="1" customFormat="1" ht="18.75" customHeight="1"/>
    <row r="18" spans="1:80" s="6" customFormat="1" ht="15.75">
      <c r="A18" s="43" t="s">
        <v>112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</row>
    <row r="20" spans="1:80" ht="12.75">
      <c r="A20" s="46" t="s">
        <v>5</v>
      </c>
      <c r="B20" s="47"/>
      <c r="C20" s="47"/>
      <c r="D20" s="48"/>
      <c r="E20" s="46" t="s">
        <v>33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46" t="s">
        <v>38</v>
      </c>
      <c r="AO20" s="47"/>
      <c r="AP20" s="47"/>
      <c r="AQ20" s="47"/>
      <c r="AR20" s="47"/>
      <c r="AS20" s="47"/>
      <c r="AT20" s="47"/>
      <c r="AU20" s="47"/>
      <c r="AV20" s="48"/>
      <c r="AW20" s="46" t="s">
        <v>110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 t="s">
        <v>42</v>
      </c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8"/>
    </row>
    <row r="21" spans="1:80" ht="12.75">
      <c r="A21" s="49" t="s">
        <v>6</v>
      </c>
      <c r="B21" s="50"/>
      <c r="C21" s="50"/>
      <c r="D21" s="51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49" t="s">
        <v>108</v>
      </c>
      <c r="AO21" s="50"/>
      <c r="AP21" s="50"/>
      <c r="AQ21" s="50"/>
      <c r="AR21" s="50"/>
      <c r="AS21" s="50"/>
      <c r="AT21" s="50"/>
      <c r="AU21" s="50"/>
      <c r="AV21" s="51"/>
      <c r="AW21" s="49" t="s">
        <v>146</v>
      </c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1"/>
      <c r="BJ21" s="49" t="s">
        <v>97</v>
      </c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1"/>
    </row>
    <row r="22" spans="1:80" ht="12.75">
      <c r="A22" s="49"/>
      <c r="B22" s="50"/>
      <c r="C22" s="50"/>
      <c r="D22" s="51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  <c r="AN22" s="49" t="s">
        <v>109</v>
      </c>
      <c r="AO22" s="50"/>
      <c r="AP22" s="50"/>
      <c r="AQ22" s="50"/>
      <c r="AR22" s="50"/>
      <c r="AS22" s="50"/>
      <c r="AT22" s="50"/>
      <c r="AU22" s="50"/>
      <c r="AV22" s="51"/>
      <c r="AW22" s="49" t="s">
        <v>37</v>
      </c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1"/>
      <c r="BJ22" s="49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</row>
    <row r="23" spans="1:80" ht="12.75">
      <c r="A23" s="49"/>
      <c r="B23" s="50"/>
      <c r="C23" s="50"/>
      <c r="D23" s="51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  <c r="AN23" s="49"/>
      <c r="AO23" s="50"/>
      <c r="AP23" s="50"/>
      <c r="AQ23" s="50"/>
      <c r="AR23" s="50"/>
      <c r="AS23" s="50"/>
      <c r="AT23" s="50"/>
      <c r="AU23" s="50"/>
      <c r="AV23" s="51"/>
      <c r="AW23" s="49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1"/>
      <c r="BJ23" s="49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</row>
    <row r="24" spans="1:80" ht="12.75">
      <c r="A24" s="52">
        <v>1</v>
      </c>
      <c r="B24" s="53"/>
      <c r="C24" s="53"/>
      <c r="D24" s="54"/>
      <c r="E24" s="52">
        <v>2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>
        <v>3</v>
      </c>
      <c r="AO24" s="53"/>
      <c r="AP24" s="53"/>
      <c r="AQ24" s="53"/>
      <c r="AR24" s="53"/>
      <c r="AS24" s="53"/>
      <c r="AT24" s="53"/>
      <c r="AU24" s="53"/>
      <c r="AV24" s="54"/>
      <c r="AW24" s="52">
        <v>4</v>
      </c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4"/>
      <c r="BJ24" s="52">
        <v>5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</row>
    <row r="25" spans="1:80" ht="12.75">
      <c r="A25" s="64"/>
      <c r="B25" s="65"/>
      <c r="C25" s="65"/>
      <c r="D25" s="66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6"/>
      <c r="AN25" s="22"/>
      <c r="AO25" s="23"/>
      <c r="AP25" s="23"/>
      <c r="AQ25" s="23"/>
      <c r="AR25" s="23"/>
      <c r="AS25" s="23"/>
      <c r="AT25" s="23"/>
      <c r="AU25" s="23"/>
      <c r="AV25" s="24"/>
      <c r="AW25" s="25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7"/>
    </row>
    <row r="26" spans="1:80" ht="12.75">
      <c r="A26" s="64"/>
      <c r="B26" s="65"/>
      <c r="C26" s="65"/>
      <c r="D26" s="66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6"/>
      <c r="AN26" s="22"/>
      <c r="AO26" s="23"/>
      <c r="AP26" s="23"/>
      <c r="AQ26" s="23"/>
      <c r="AR26" s="23"/>
      <c r="AS26" s="23"/>
      <c r="AT26" s="23"/>
      <c r="AU26" s="23"/>
      <c r="AV26" s="24"/>
      <c r="AW26" s="25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7"/>
    </row>
    <row r="27" spans="1:80" ht="12.75">
      <c r="A27" s="64"/>
      <c r="B27" s="65"/>
      <c r="C27" s="65"/>
      <c r="D27" s="66"/>
      <c r="E27" s="22" t="s">
        <v>30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4"/>
      <c r="AN27" s="22"/>
      <c r="AO27" s="23"/>
      <c r="AP27" s="23"/>
      <c r="AQ27" s="23"/>
      <c r="AR27" s="23"/>
      <c r="AS27" s="23"/>
      <c r="AT27" s="23"/>
      <c r="AU27" s="23"/>
      <c r="AV27" s="24"/>
      <c r="AW27" s="22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5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7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6" customFormat="1" ht="15.75">
      <c r="A29" s="43" t="s">
        <v>113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</row>
    <row r="31" spans="1:80" ht="12.75">
      <c r="A31" s="46" t="s">
        <v>5</v>
      </c>
      <c r="B31" s="47"/>
      <c r="C31" s="47"/>
      <c r="D31" s="48"/>
      <c r="E31" s="46" t="s">
        <v>83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J31" s="46" t="s">
        <v>49</v>
      </c>
      <c r="AK31" s="47"/>
      <c r="AL31" s="47"/>
      <c r="AM31" s="47"/>
      <c r="AN31" s="47"/>
      <c r="AO31" s="47"/>
      <c r="AP31" s="47"/>
      <c r="AQ31" s="47"/>
      <c r="AR31" s="47"/>
      <c r="AS31" s="47"/>
      <c r="AT31" s="48"/>
      <c r="AU31" s="46" t="s">
        <v>116</v>
      </c>
      <c r="AV31" s="47"/>
      <c r="AW31" s="47"/>
      <c r="AX31" s="47"/>
      <c r="AY31" s="47"/>
      <c r="AZ31" s="47"/>
      <c r="BA31" s="47"/>
      <c r="BB31" s="47"/>
      <c r="BC31" s="47"/>
      <c r="BD31" s="48"/>
      <c r="BE31" s="46" t="s">
        <v>119</v>
      </c>
      <c r="BF31" s="47"/>
      <c r="BG31" s="47"/>
      <c r="BH31" s="47"/>
      <c r="BI31" s="47"/>
      <c r="BJ31" s="47"/>
      <c r="BK31" s="47"/>
      <c r="BL31" s="47"/>
      <c r="BM31" s="47"/>
      <c r="BN31" s="47"/>
      <c r="BO31" s="48"/>
      <c r="BP31" s="46" t="s">
        <v>42</v>
      </c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8"/>
    </row>
    <row r="32" spans="1:80" ht="12.75">
      <c r="A32" s="49" t="s">
        <v>6</v>
      </c>
      <c r="B32" s="50"/>
      <c r="C32" s="50"/>
      <c r="D32" s="51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49" t="s">
        <v>114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1"/>
      <c r="AU32" s="49" t="s">
        <v>117</v>
      </c>
      <c r="AV32" s="50"/>
      <c r="AW32" s="50"/>
      <c r="AX32" s="50"/>
      <c r="AY32" s="50"/>
      <c r="AZ32" s="50"/>
      <c r="BA32" s="50"/>
      <c r="BB32" s="50"/>
      <c r="BC32" s="50"/>
      <c r="BD32" s="51"/>
      <c r="BE32" s="49" t="s">
        <v>91</v>
      </c>
      <c r="BF32" s="50"/>
      <c r="BG32" s="50"/>
      <c r="BH32" s="50"/>
      <c r="BI32" s="50"/>
      <c r="BJ32" s="50"/>
      <c r="BK32" s="50"/>
      <c r="BL32" s="50"/>
      <c r="BM32" s="50"/>
      <c r="BN32" s="50"/>
      <c r="BO32" s="51"/>
      <c r="BP32" s="49" t="s">
        <v>147</v>
      </c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</row>
    <row r="33" spans="1:80" ht="12.75">
      <c r="A33" s="49"/>
      <c r="B33" s="50"/>
      <c r="C33" s="50"/>
      <c r="D33" s="51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49" t="s">
        <v>115</v>
      </c>
      <c r="AK33" s="50"/>
      <c r="AL33" s="50"/>
      <c r="AM33" s="50"/>
      <c r="AN33" s="50"/>
      <c r="AO33" s="50"/>
      <c r="AP33" s="50"/>
      <c r="AQ33" s="50"/>
      <c r="AR33" s="50"/>
      <c r="AS33" s="50"/>
      <c r="AT33" s="51"/>
      <c r="AU33" s="49" t="s">
        <v>118</v>
      </c>
      <c r="AV33" s="50"/>
      <c r="AW33" s="50"/>
      <c r="AX33" s="50"/>
      <c r="AY33" s="50"/>
      <c r="AZ33" s="50"/>
      <c r="BA33" s="50"/>
      <c r="BB33" s="50"/>
      <c r="BC33" s="50"/>
      <c r="BD33" s="51"/>
      <c r="BE33" s="49"/>
      <c r="BF33" s="50"/>
      <c r="BG33" s="50"/>
      <c r="BH33" s="50"/>
      <c r="BI33" s="50"/>
      <c r="BJ33" s="50"/>
      <c r="BK33" s="50"/>
      <c r="BL33" s="50"/>
      <c r="BM33" s="50"/>
      <c r="BN33" s="50"/>
      <c r="BO33" s="51"/>
      <c r="BP33" s="49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</row>
    <row r="34" spans="1:80" ht="12.75">
      <c r="A34" s="61"/>
      <c r="B34" s="62"/>
      <c r="C34" s="62"/>
      <c r="D34" s="63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1"/>
      <c r="AK34" s="62"/>
      <c r="AL34" s="62"/>
      <c r="AM34" s="62"/>
      <c r="AN34" s="62"/>
      <c r="AO34" s="62"/>
      <c r="AP34" s="62"/>
      <c r="AQ34" s="62"/>
      <c r="AR34" s="62"/>
      <c r="AS34" s="62"/>
      <c r="AT34" s="63"/>
      <c r="AU34" s="61"/>
      <c r="AV34" s="62"/>
      <c r="AW34" s="62"/>
      <c r="AX34" s="62"/>
      <c r="AY34" s="62"/>
      <c r="AZ34" s="62"/>
      <c r="BA34" s="62"/>
      <c r="BB34" s="62"/>
      <c r="BC34" s="62"/>
      <c r="BD34" s="63"/>
      <c r="BE34" s="61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61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3"/>
    </row>
    <row r="35" spans="1:80" ht="12.75">
      <c r="A35" s="61">
        <v>1</v>
      </c>
      <c r="B35" s="62"/>
      <c r="C35" s="62"/>
      <c r="D35" s="63"/>
      <c r="E35" s="61">
        <v>2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1">
        <v>4</v>
      </c>
      <c r="AK35" s="62"/>
      <c r="AL35" s="62"/>
      <c r="AM35" s="62"/>
      <c r="AN35" s="62"/>
      <c r="AO35" s="62"/>
      <c r="AP35" s="62"/>
      <c r="AQ35" s="62"/>
      <c r="AR35" s="62"/>
      <c r="AS35" s="62"/>
      <c r="AT35" s="63"/>
      <c r="AU35" s="61">
        <v>5</v>
      </c>
      <c r="AV35" s="62"/>
      <c r="AW35" s="62"/>
      <c r="AX35" s="62"/>
      <c r="AY35" s="62"/>
      <c r="AZ35" s="62"/>
      <c r="BA35" s="62"/>
      <c r="BB35" s="62"/>
      <c r="BC35" s="62"/>
      <c r="BD35" s="63"/>
      <c r="BE35" s="61">
        <v>6</v>
      </c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1">
        <v>6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3"/>
    </row>
    <row r="36" spans="1:87" ht="12.75">
      <c r="A36" s="64"/>
      <c r="B36" s="65"/>
      <c r="C36" s="65"/>
      <c r="D36" s="66"/>
      <c r="E36" s="64" t="s">
        <v>163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6"/>
      <c r="AJ36" s="25">
        <v>307.48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7"/>
      <c r="AU36" s="22">
        <v>10756.39</v>
      </c>
      <c r="AV36" s="23"/>
      <c r="AW36" s="23"/>
      <c r="AX36" s="23"/>
      <c r="AY36" s="23"/>
      <c r="AZ36" s="23"/>
      <c r="BA36" s="23"/>
      <c r="BB36" s="23"/>
      <c r="BC36" s="23"/>
      <c r="BD36" s="24"/>
      <c r="BE36" s="22"/>
      <c r="BF36" s="23"/>
      <c r="BG36" s="23"/>
      <c r="BH36" s="23"/>
      <c r="BI36" s="23"/>
      <c r="BJ36" s="23"/>
      <c r="BK36" s="23"/>
      <c r="BL36" s="23"/>
      <c r="BM36" s="23"/>
      <c r="BN36" s="23"/>
      <c r="BO36" s="24"/>
      <c r="BP36" s="34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6"/>
      <c r="CI36" s="18"/>
    </row>
    <row r="37" spans="1:80" ht="12.75">
      <c r="A37" s="64"/>
      <c r="B37" s="65"/>
      <c r="C37" s="65"/>
      <c r="D37" s="66"/>
      <c r="E37" s="64" t="s">
        <v>164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J37" s="25">
        <v>10586.5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7"/>
      <c r="AU37" s="22">
        <v>7.69466</v>
      </c>
      <c r="AV37" s="23"/>
      <c r="AW37" s="23"/>
      <c r="AX37" s="23"/>
      <c r="AY37" s="23"/>
      <c r="AZ37" s="23"/>
      <c r="BA37" s="23"/>
      <c r="BB37" s="23"/>
      <c r="BC37" s="23"/>
      <c r="BD37" s="24"/>
      <c r="BE37" s="22"/>
      <c r="BF37" s="23"/>
      <c r="BG37" s="23"/>
      <c r="BH37" s="23"/>
      <c r="BI37" s="23"/>
      <c r="BJ37" s="23"/>
      <c r="BK37" s="23"/>
      <c r="BL37" s="23"/>
      <c r="BM37" s="23"/>
      <c r="BN37" s="23"/>
      <c r="BO37" s="24"/>
      <c r="BP37" s="34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6"/>
    </row>
    <row r="38" spans="1:80" ht="12.75">
      <c r="A38" s="64"/>
      <c r="B38" s="65"/>
      <c r="C38" s="65"/>
      <c r="D38" s="66"/>
      <c r="E38" s="64" t="s">
        <v>183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/>
      <c r="AJ38" s="25">
        <v>1286.12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7"/>
      <c r="AU38" s="22">
        <v>150</v>
      </c>
      <c r="AV38" s="23"/>
      <c r="AW38" s="23"/>
      <c r="AX38" s="23"/>
      <c r="AY38" s="23"/>
      <c r="AZ38" s="23"/>
      <c r="BA38" s="23"/>
      <c r="BB38" s="23"/>
      <c r="BC38" s="23"/>
      <c r="BD38" s="24"/>
      <c r="BE38" s="22"/>
      <c r="BF38" s="23"/>
      <c r="BG38" s="23"/>
      <c r="BH38" s="23"/>
      <c r="BI38" s="23"/>
      <c r="BJ38" s="23"/>
      <c r="BK38" s="23"/>
      <c r="BL38" s="23"/>
      <c r="BM38" s="23"/>
      <c r="BN38" s="23"/>
      <c r="BO38" s="24"/>
      <c r="BP38" s="34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6"/>
    </row>
    <row r="39" spans="1:80" ht="12.75">
      <c r="A39" s="64"/>
      <c r="B39" s="65"/>
      <c r="C39" s="65"/>
      <c r="D39" s="66"/>
      <c r="E39" s="64" t="s">
        <v>182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6"/>
      <c r="AJ39" s="25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22"/>
      <c r="AV39" s="23"/>
      <c r="AW39" s="23"/>
      <c r="AX39" s="23"/>
      <c r="AY39" s="23"/>
      <c r="AZ39" s="23"/>
      <c r="BA39" s="23"/>
      <c r="BB39" s="23"/>
      <c r="BC39" s="23"/>
      <c r="BD39" s="24"/>
      <c r="BE39" s="22"/>
      <c r="BF39" s="23"/>
      <c r="BG39" s="23"/>
      <c r="BH39" s="23"/>
      <c r="BI39" s="23"/>
      <c r="BJ39" s="23"/>
      <c r="BK39" s="23"/>
      <c r="BL39" s="23"/>
      <c r="BM39" s="23"/>
      <c r="BN39" s="23"/>
      <c r="BO39" s="24"/>
      <c r="BP39" s="34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6"/>
    </row>
    <row r="40" spans="1:80" ht="12.75">
      <c r="A40" s="64"/>
      <c r="B40" s="65"/>
      <c r="C40" s="65"/>
      <c r="D40" s="66"/>
      <c r="E40" s="22" t="s">
        <v>30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55" t="s">
        <v>31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5" t="s">
        <v>31</v>
      </c>
      <c r="AV40" s="56"/>
      <c r="AW40" s="56"/>
      <c r="AX40" s="56"/>
      <c r="AY40" s="56"/>
      <c r="AZ40" s="56"/>
      <c r="BA40" s="56"/>
      <c r="BB40" s="56"/>
      <c r="BC40" s="56"/>
      <c r="BD40" s="57"/>
      <c r="BE40" s="55" t="s">
        <v>31</v>
      </c>
      <c r="BF40" s="56"/>
      <c r="BG40" s="56"/>
      <c r="BH40" s="56"/>
      <c r="BI40" s="56"/>
      <c r="BJ40" s="56"/>
      <c r="BK40" s="56"/>
      <c r="BL40" s="56"/>
      <c r="BM40" s="56"/>
      <c r="BN40" s="56"/>
      <c r="BO40" s="57"/>
      <c r="BP40" s="110">
        <f>SUM(BP36:BQ39)</f>
        <v>0</v>
      </c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2"/>
    </row>
    <row r="41" s="1" customFormat="1" ht="15.75"/>
    <row r="42" spans="1:80" s="6" customFormat="1" ht="15.75">
      <c r="A42" s="43" t="s">
        <v>120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4" spans="1:80" ht="12.75">
      <c r="A44" s="46" t="s">
        <v>5</v>
      </c>
      <c r="B44" s="47"/>
      <c r="C44" s="47"/>
      <c r="D44" s="48"/>
      <c r="E44" s="46" t="s">
        <v>83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  <c r="AR44" s="46" t="s">
        <v>38</v>
      </c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8"/>
      <c r="BD44" s="46" t="s">
        <v>121</v>
      </c>
      <c r="BE44" s="47"/>
      <c r="BF44" s="47"/>
      <c r="BG44" s="47"/>
      <c r="BH44" s="47"/>
      <c r="BI44" s="47"/>
      <c r="BJ44" s="47"/>
      <c r="BK44" s="47"/>
      <c r="BL44" s="47"/>
      <c r="BM44" s="47"/>
      <c r="BN44" s="48"/>
      <c r="BO44" s="46" t="s">
        <v>105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8"/>
    </row>
    <row r="45" spans="1:80" ht="12.75">
      <c r="A45" s="49" t="s">
        <v>6</v>
      </c>
      <c r="B45" s="50"/>
      <c r="C45" s="50"/>
      <c r="D45" s="51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1"/>
      <c r="AR45" s="49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1"/>
      <c r="BD45" s="49" t="s">
        <v>122</v>
      </c>
      <c r="BE45" s="50"/>
      <c r="BF45" s="50"/>
      <c r="BG45" s="50"/>
      <c r="BH45" s="50"/>
      <c r="BI45" s="50"/>
      <c r="BJ45" s="50"/>
      <c r="BK45" s="50"/>
      <c r="BL45" s="50"/>
      <c r="BM45" s="50"/>
      <c r="BN45" s="51"/>
      <c r="BO45" s="49" t="s">
        <v>124</v>
      </c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</row>
    <row r="46" spans="1:80" ht="12.75">
      <c r="A46" s="49"/>
      <c r="B46" s="50"/>
      <c r="C46" s="50"/>
      <c r="D46" s="51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1"/>
      <c r="AR46" s="49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/>
      <c r="BD46" s="49" t="s">
        <v>123</v>
      </c>
      <c r="BE46" s="50"/>
      <c r="BF46" s="50"/>
      <c r="BG46" s="50"/>
      <c r="BH46" s="50"/>
      <c r="BI46" s="50"/>
      <c r="BJ46" s="50"/>
      <c r="BK46" s="50"/>
      <c r="BL46" s="50"/>
      <c r="BM46" s="50"/>
      <c r="BN46" s="51"/>
      <c r="BO46" s="49" t="s">
        <v>37</v>
      </c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</row>
    <row r="47" spans="1:80" ht="12.75">
      <c r="A47" s="52">
        <v>1</v>
      </c>
      <c r="B47" s="53"/>
      <c r="C47" s="53"/>
      <c r="D47" s="54"/>
      <c r="E47" s="52">
        <v>2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4"/>
      <c r="AR47" s="52">
        <v>4</v>
      </c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4"/>
      <c r="BD47" s="52">
        <v>5</v>
      </c>
      <c r="BE47" s="53"/>
      <c r="BF47" s="53"/>
      <c r="BG47" s="53"/>
      <c r="BH47" s="53"/>
      <c r="BI47" s="53"/>
      <c r="BJ47" s="53"/>
      <c r="BK47" s="53"/>
      <c r="BL47" s="53"/>
      <c r="BM47" s="53"/>
      <c r="BN47" s="54"/>
      <c r="BO47" s="52">
        <v>6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4"/>
    </row>
    <row r="48" spans="1:80" ht="12.75">
      <c r="A48" s="64"/>
      <c r="B48" s="65"/>
      <c r="C48" s="65"/>
      <c r="D48" s="66"/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6"/>
      <c r="AR48" s="25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7"/>
      <c r="BD48" s="25"/>
      <c r="BE48" s="26"/>
      <c r="BF48" s="26"/>
      <c r="BG48" s="26"/>
      <c r="BH48" s="26"/>
      <c r="BI48" s="26"/>
      <c r="BJ48" s="26"/>
      <c r="BK48" s="26"/>
      <c r="BL48" s="26"/>
      <c r="BM48" s="26"/>
      <c r="BN48" s="27"/>
      <c r="BO48" s="25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7"/>
    </row>
    <row r="49" spans="1:80" ht="12.75">
      <c r="A49" s="64"/>
      <c r="B49" s="65"/>
      <c r="C49" s="65"/>
      <c r="D49" s="66"/>
      <c r="E49" s="64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6"/>
      <c r="AR49" s="25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7"/>
      <c r="BD49" s="25"/>
      <c r="BE49" s="26"/>
      <c r="BF49" s="26"/>
      <c r="BG49" s="26"/>
      <c r="BH49" s="26"/>
      <c r="BI49" s="26"/>
      <c r="BJ49" s="26"/>
      <c r="BK49" s="26"/>
      <c r="BL49" s="26"/>
      <c r="BM49" s="26"/>
      <c r="BN49" s="27"/>
      <c r="BO49" s="25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7"/>
    </row>
    <row r="50" spans="1:80" ht="12.75">
      <c r="A50" s="64"/>
      <c r="B50" s="65"/>
      <c r="C50" s="65"/>
      <c r="D50" s="66"/>
      <c r="E50" s="22" t="s">
        <v>30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4"/>
      <c r="AR50" s="55" t="s">
        <v>31</v>
      </c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7"/>
      <c r="BD50" s="55" t="s">
        <v>31</v>
      </c>
      <c r="BE50" s="56"/>
      <c r="BF50" s="56"/>
      <c r="BG50" s="56"/>
      <c r="BH50" s="56"/>
      <c r="BI50" s="56"/>
      <c r="BJ50" s="56"/>
      <c r="BK50" s="56"/>
      <c r="BL50" s="56"/>
      <c r="BM50" s="56"/>
      <c r="BN50" s="57"/>
      <c r="BO50" s="28" t="s">
        <v>31</v>
      </c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</row>
    <row r="51" s="1" customFormat="1" ht="15.75"/>
  </sheetData>
  <sheetProtection/>
  <mergeCells count="190">
    <mergeCell ref="A39:D39"/>
    <mergeCell ref="E39:AI39"/>
    <mergeCell ref="AJ39:AT39"/>
    <mergeCell ref="AU39:BD39"/>
    <mergeCell ref="BE39:BO39"/>
    <mergeCell ref="BP39:CB39"/>
    <mergeCell ref="A49:D49"/>
    <mergeCell ref="E49:AQ49"/>
    <mergeCell ref="AR49:BC49"/>
    <mergeCell ref="BD49:BN49"/>
    <mergeCell ref="BO49:CB49"/>
    <mergeCell ref="A47:D47"/>
    <mergeCell ref="E47:AQ47"/>
    <mergeCell ref="AR47:BC47"/>
    <mergeCell ref="BD47:BN47"/>
    <mergeCell ref="BO47:CB47"/>
    <mergeCell ref="A50:D50"/>
    <mergeCell ref="E50:AQ50"/>
    <mergeCell ref="AR50:BC50"/>
    <mergeCell ref="BD50:BN50"/>
    <mergeCell ref="BO50:CB50"/>
    <mergeCell ref="A46:D46"/>
    <mergeCell ref="E46:AQ46"/>
    <mergeCell ref="AR46:BC46"/>
    <mergeCell ref="BD46:BN46"/>
    <mergeCell ref="BO46:CB46"/>
    <mergeCell ref="A48:D48"/>
    <mergeCell ref="E48:AQ48"/>
    <mergeCell ref="AR48:BC48"/>
    <mergeCell ref="BD48:BN48"/>
    <mergeCell ref="BO48:CB48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E40:AI40"/>
    <mergeCell ref="AJ40:AT40"/>
    <mergeCell ref="AU40:BD40"/>
    <mergeCell ref="BE40:BO40"/>
    <mergeCell ref="BP40:CB40"/>
    <mergeCell ref="A42:CB42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1:D31"/>
    <mergeCell ref="E31:AI31"/>
    <mergeCell ref="AJ31:AT31"/>
    <mergeCell ref="AU31:BD31"/>
    <mergeCell ref="BE31:BO31"/>
    <mergeCell ref="BP31:CB31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BE15:BO15"/>
    <mergeCell ref="BP15:CB15"/>
    <mergeCell ref="E16:AI16"/>
    <mergeCell ref="AJ16:AT16"/>
    <mergeCell ref="AU16:BD16"/>
    <mergeCell ref="BE16:BO16"/>
    <mergeCell ref="BP16:CB16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A15:D15"/>
    <mergeCell ref="A16:D16"/>
    <mergeCell ref="A13:D13"/>
    <mergeCell ref="A14:D14"/>
    <mergeCell ref="A11:D11"/>
    <mergeCell ref="A12:D12"/>
    <mergeCell ref="A1:CB1"/>
    <mergeCell ref="S3:CB3"/>
    <mergeCell ref="AH5:CB5"/>
    <mergeCell ref="A44:D44"/>
    <mergeCell ref="A37:D37"/>
    <mergeCell ref="A40:D40"/>
    <mergeCell ref="A36:D36"/>
    <mergeCell ref="A32:D32"/>
    <mergeCell ref="E32:AI32"/>
    <mergeCell ref="AJ32:AT32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A38:D38"/>
    <mergeCell ref="E38:AI38"/>
    <mergeCell ref="AJ38:AT38"/>
    <mergeCell ref="AU38:BD38"/>
    <mergeCell ref="BE38:BO38"/>
    <mergeCell ref="BP38:CB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G37"/>
  <sheetViews>
    <sheetView tabSelected="1" zoomScalePageLayoutView="0" workbookViewId="0" topLeftCell="A1">
      <selection activeCell="BN34" sqref="BN34:CB34"/>
    </sheetView>
  </sheetViews>
  <sheetFormatPr defaultColWidth="1.12109375" defaultRowHeight="12.75"/>
  <cols>
    <col min="1" max="79" width="1.12109375" style="10" customWidth="1"/>
    <col min="80" max="80" width="2.25390625" style="10" customWidth="1"/>
    <col min="81" max="84" width="1.12109375" style="10" customWidth="1"/>
    <col min="85" max="85" width="10.25390625" style="10" customWidth="1"/>
    <col min="86" max="16384" width="1.12109375" style="10" customWidth="1"/>
  </cols>
  <sheetData>
    <row r="1" spans="1:80" s="6" customFormat="1" ht="31.5" customHeight="1">
      <c r="A1" s="43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s="9" customFormat="1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46" t="s">
        <v>5</v>
      </c>
      <c r="B3" s="47"/>
      <c r="C3" s="47"/>
      <c r="D3" s="48"/>
      <c r="E3" s="46" t="s">
        <v>33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8"/>
      <c r="AN3" s="46" t="s">
        <v>126</v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8"/>
      <c r="BD3" s="46" t="s">
        <v>38</v>
      </c>
      <c r="BE3" s="47"/>
      <c r="BF3" s="47"/>
      <c r="BG3" s="47"/>
      <c r="BH3" s="47"/>
      <c r="BI3" s="47"/>
      <c r="BJ3" s="47"/>
      <c r="BK3" s="47"/>
      <c r="BL3" s="47"/>
      <c r="BM3" s="48"/>
      <c r="BN3" s="46" t="s">
        <v>105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8"/>
    </row>
    <row r="4" spans="1:80" ht="12.75">
      <c r="A4" s="49" t="s">
        <v>6</v>
      </c>
      <c r="B4" s="50"/>
      <c r="C4" s="50"/>
      <c r="D4" s="51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1"/>
      <c r="AN4" s="49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1"/>
      <c r="BD4" s="49" t="s">
        <v>127</v>
      </c>
      <c r="BE4" s="50"/>
      <c r="BF4" s="50"/>
      <c r="BG4" s="50"/>
      <c r="BH4" s="50"/>
      <c r="BI4" s="50"/>
      <c r="BJ4" s="50"/>
      <c r="BK4" s="50"/>
      <c r="BL4" s="50"/>
      <c r="BM4" s="51"/>
      <c r="BN4" s="49" t="s">
        <v>148</v>
      </c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1"/>
    </row>
    <row r="5" spans="1:80" ht="12.75">
      <c r="A5" s="49"/>
      <c r="B5" s="50"/>
      <c r="C5" s="50"/>
      <c r="D5" s="51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1"/>
      <c r="AN5" s="49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1"/>
      <c r="BD5" s="49" t="s">
        <v>128</v>
      </c>
      <c r="BE5" s="50"/>
      <c r="BF5" s="50"/>
      <c r="BG5" s="50"/>
      <c r="BH5" s="50"/>
      <c r="BI5" s="50"/>
      <c r="BJ5" s="50"/>
      <c r="BK5" s="50"/>
      <c r="BL5" s="50"/>
      <c r="BM5" s="51"/>
      <c r="BN5" s="49" t="s">
        <v>37</v>
      </c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1"/>
    </row>
    <row r="6" spans="1:80" ht="12.75">
      <c r="A6" s="52">
        <v>1</v>
      </c>
      <c r="B6" s="53"/>
      <c r="C6" s="53"/>
      <c r="D6" s="54"/>
      <c r="E6" s="52">
        <v>2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4"/>
      <c r="AN6" s="52">
        <v>3</v>
      </c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4"/>
      <c r="BD6" s="52">
        <v>4</v>
      </c>
      <c r="BE6" s="53"/>
      <c r="BF6" s="53"/>
      <c r="BG6" s="53"/>
      <c r="BH6" s="53"/>
      <c r="BI6" s="53"/>
      <c r="BJ6" s="53"/>
      <c r="BK6" s="53"/>
      <c r="BL6" s="53"/>
      <c r="BM6" s="54"/>
      <c r="BN6" s="52">
        <v>5</v>
      </c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4"/>
    </row>
    <row r="7" spans="1:80" ht="12.75">
      <c r="A7" s="64"/>
      <c r="B7" s="65"/>
      <c r="C7" s="65"/>
      <c r="D7" s="66"/>
      <c r="E7" s="64" t="s">
        <v>165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6"/>
      <c r="AN7" s="25" t="s">
        <v>166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D7" s="22">
        <v>2</v>
      </c>
      <c r="BE7" s="23"/>
      <c r="BF7" s="23"/>
      <c r="BG7" s="23"/>
      <c r="BH7" s="23"/>
      <c r="BI7" s="23"/>
      <c r="BJ7" s="23"/>
      <c r="BK7" s="23"/>
      <c r="BL7" s="23"/>
      <c r="BM7" s="24"/>
      <c r="BN7" s="34">
        <v>18428.46</v>
      </c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6"/>
    </row>
    <row r="8" spans="1:80" ht="12.75">
      <c r="A8" s="64"/>
      <c r="B8" s="65"/>
      <c r="C8" s="65"/>
      <c r="D8" s="66"/>
      <c r="E8" s="64" t="s">
        <v>178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25" t="s">
        <v>166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7"/>
      <c r="BD8" s="22">
        <v>12</v>
      </c>
      <c r="BE8" s="23"/>
      <c r="BF8" s="23"/>
      <c r="BG8" s="23"/>
      <c r="BH8" s="23"/>
      <c r="BI8" s="23"/>
      <c r="BJ8" s="23"/>
      <c r="BK8" s="23"/>
      <c r="BL8" s="23"/>
      <c r="BM8" s="24"/>
      <c r="BN8" s="34">
        <f>16228*4</f>
        <v>64912</v>
      </c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6"/>
    </row>
    <row r="9" spans="1:80" ht="12.75">
      <c r="A9" s="64"/>
      <c r="B9" s="65"/>
      <c r="C9" s="65"/>
      <c r="D9" s="66"/>
      <c r="E9" s="64" t="s">
        <v>167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6"/>
      <c r="AN9" s="25" t="s">
        <v>166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7"/>
      <c r="BD9" s="22">
        <v>12</v>
      </c>
      <c r="BE9" s="23"/>
      <c r="BF9" s="23"/>
      <c r="BG9" s="23"/>
      <c r="BH9" s="23"/>
      <c r="BI9" s="23"/>
      <c r="BJ9" s="23"/>
      <c r="BK9" s="23"/>
      <c r="BL9" s="23"/>
      <c r="BM9" s="24"/>
      <c r="BN9" s="34">
        <v>11000</v>
      </c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6"/>
    </row>
    <row r="10" spans="1:80" ht="12.75">
      <c r="A10" s="64"/>
      <c r="B10" s="65"/>
      <c r="C10" s="65"/>
      <c r="D10" s="66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6"/>
      <c r="AN10" s="25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7"/>
      <c r="BD10" s="22"/>
      <c r="BE10" s="23"/>
      <c r="BF10" s="23"/>
      <c r="BG10" s="23"/>
      <c r="BH10" s="23"/>
      <c r="BI10" s="23"/>
      <c r="BJ10" s="23"/>
      <c r="BK10" s="23"/>
      <c r="BL10" s="23"/>
      <c r="BM10" s="24"/>
      <c r="BN10" s="34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6"/>
    </row>
    <row r="11" spans="1:80" ht="12.75">
      <c r="A11" s="64"/>
      <c r="B11" s="65"/>
      <c r="C11" s="65"/>
      <c r="D11" s="66"/>
      <c r="E11" s="22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4"/>
      <c r="AN11" s="55" t="s">
        <v>31</v>
      </c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7"/>
      <c r="BD11" s="28" t="s">
        <v>31</v>
      </c>
      <c r="BE11" s="29"/>
      <c r="BF11" s="29"/>
      <c r="BG11" s="29"/>
      <c r="BH11" s="29"/>
      <c r="BI11" s="29"/>
      <c r="BJ11" s="29"/>
      <c r="BK11" s="29"/>
      <c r="BL11" s="29"/>
      <c r="BM11" s="30"/>
      <c r="BN11" s="107">
        <f>SUM(BN7:BN10)</f>
        <v>94340.45999999999</v>
      </c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9"/>
    </row>
    <row r="12" s="1" customFormat="1" ht="15.75"/>
    <row r="13" spans="1:80" s="6" customFormat="1" ht="15.75">
      <c r="A13" s="43" t="s">
        <v>129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4" spans="1:80" s="9" customFormat="1" ht="9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2.75">
      <c r="A15" s="46" t="s">
        <v>5</v>
      </c>
      <c r="B15" s="47"/>
      <c r="C15" s="47"/>
      <c r="D15" s="48"/>
      <c r="E15" s="46" t="s">
        <v>33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  <c r="BD15" s="46" t="s">
        <v>38</v>
      </c>
      <c r="BE15" s="47"/>
      <c r="BF15" s="47"/>
      <c r="BG15" s="47"/>
      <c r="BH15" s="47"/>
      <c r="BI15" s="47"/>
      <c r="BJ15" s="47"/>
      <c r="BK15" s="47"/>
      <c r="BL15" s="47"/>
      <c r="BM15" s="48"/>
      <c r="BN15" s="46" t="s">
        <v>105</v>
      </c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8"/>
    </row>
    <row r="16" spans="1:80" ht="12.75">
      <c r="A16" s="49" t="s">
        <v>6</v>
      </c>
      <c r="B16" s="50"/>
      <c r="C16" s="50"/>
      <c r="D16" s="51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1"/>
      <c r="BD16" s="49" t="s">
        <v>130</v>
      </c>
      <c r="BE16" s="50"/>
      <c r="BF16" s="50"/>
      <c r="BG16" s="50"/>
      <c r="BH16" s="50"/>
      <c r="BI16" s="50"/>
      <c r="BJ16" s="50"/>
      <c r="BK16" s="50"/>
      <c r="BL16" s="50"/>
      <c r="BM16" s="51"/>
      <c r="BN16" s="49" t="s">
        <v>131</v>
      </c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1"/>
    </row>
    <row r="17" spans="1:80" ht="12.75">
      <c r="A17" s="49"/>
      <c r="B17" s="50"/>
      <c r="C17" s="50"/>
      <c r="D17" s="5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49"/>
      <c r="BE17" s="50"/>
      <c r="BF17" s="50"/>
      <c r="BG17" s="50"/>
      <c r="BH17" s="50"/>
      <c r="BI17" s="50"/>
      <c r="BJ17" s="50"/>
      <c r="BK17" s="50"/>
      <c r="BL17" s="50"/>
      <c r="BM17" s="51"/>
      <c r="BN17" s="49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/>
    </row>
    <row r="18" spans="1:80" ht="12.75">
      <c r="A18" s="52">
        <v>1</v>
      </c>
      <c r="B18" s="53"/>
      <c r="C18" s="53"/>
      <c r="D18" s="54"/>
      <c r="E18" s="52">
        <v>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  <c r="BD18" s="52">
        <v>3</v>
      </c>
      <c r="BE18" s="53"/>
      <c r="BF18" s="53"/>
      <c r="BG18" s="53"/>
      <c r="BH18" s="53"/>
      <c r="BI18" s="53"/>
      <c r="BJ18" s="53"/>
      <c r="BK18" s="53"/>
      <c r="BL18" s="53"/>
      <c r="BM18" s="54"/>
      <c r="BN18" s="52">
        <v>4</v>
      </c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</row>
    <row r="19" spans="1:80" ht="12.75">
      <c r="A19" s="55">
        <v>1</v>
      </c>
      <c r="B19" s="56"/>
      <c r="C19" s="56"/>
      <c r="D19" s="57"/>
      <c r="E19" s="31" t="s">
        <v>168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3"/>
      <c r="BD19" s="22">
        <v>1</v>
      </c>
      <c r="BE19" s="23"/>
      <c r="BF19" s="23"/>
      <c r="BG19" s="23"/>
      <c r="BH19" s="23"/>
      <c r="BI19" s="23"/>
      <c r="BJ19" s="23"/>
      <c r="BK19" s="23"/>
      <c r="BL19" s="23"/>
      <c r="BM19" s="24"/>
      <c r="BN19" s="34">
        <v>43615.96</v>
      </c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6"/>
    </row>
    <row r="20" spans="1:80" ht="12.75">
      <c r="A20" s="55">
        <v>2</v>
      </c>
      <c r="B20" s="56"/>
      <c r="C20" s="56"/>
      <c r="D20" s="57"/>
      <c r="E20" s="31" t="s">
        <v>169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3"/>
      <c r="BD20" s="22">
        <v>2</v>
      </c>
      <c r="BE20" s="23"/>
      <c r="BF20" s="23"/>
      <c r="BG20" s="23"/>
      <c r="BH20" s="23"/>
      <c r="BI20" s="23"/>
      <c r="BJ20" s="23"/>
      <c r="BK20" s="23"/>
      <c r="BL20" s="23"/>
      <c r="BM20" s="24"/>
      <c r="BN20" s="34">
        <v>112230.18</v>
      </c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6"/>
    </row>
    <row r="21" spans="1:80" ht="12.75">
      <c r="A21" s="55">
        <v>3</v>
      </c>
      <c r="B21" s="56"/>
      <c r="C21" s="56"/>
      <c r="D21" s="57"/>
      <c r="E21" s="31" t="s">
        <v>170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3"/>
      <c r="BD21" s="22">
        <v>1</v>
      </c>
      <c r="BE21" s="23"/>
      <c r="BF21" s="23"/>
      <c r="BG21" s="23"/>
      <c r="BH21" s="23"/>
      <c r="BI21" s="23"/>
      <c r="BJ21" s="23"/>
      <c r="BK21" s="23"/>
      <c r="BL21" s="23"/>
      <c r="BM21" s="24"/>
      <c r="BN21" s="34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6"/>
    </row>
    <row r="22" spans="1:80" ht="12.75">
      <c r="A22" s="64">
        <v>4</v>
      </c>
      <c r="B22" s="65"/>
      <c r="C22" s="65"/>
      <c r="D22" s="66"/>
      <c r="E22" s="31" t="s">
        <v>181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3"/>
      <c r="BD22" s="22">
        <v>1</v>
      </c>
      <c r="BE22" s="23"/>
      <c r="BF22" s="23"/>
      <c r="BG22" s="23"/>
      <c r="BH22" s="23"/>
      <c r="BI22" s="23"/>
      <c r="BJ22" s="23"/>
      <c r="BK22" s="23"/>
      <c r="BL22" s="23"/>
      <c r="BM22" s="24"/>
      <c r="BN22" s="34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6"/>
    </row>
    <row r="23" spans="1:80" ht="12.75">
      <c r="A23" s="64"/>
      <c r="B23" s="65"/>
      <c r="C23" s="65"/>
      <c r="D23" s="66"/>
      <c r="E23" s="22" t="s">
        <v>30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8" t="s">
        <v>31</v>
      </c>
      <c r="BE23" s="29"/>
      <c r="BF23" s="29"/>
      <c r="BG23" s="29"/>
      <c r="BH23" s="29"/>
      <c r="BI23" s="29"/>
      <c r="BJ23" s="29"/>
      <c r="BK23" s="29"/>
      <c r="BL23" s="29"/>
      <c r="BM23" s="30"/>
      <c r="BN23" s="107">
        <f>SUM(BN19:BN22)</f>
        <v>155846.13999999998</v>
      </c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9"/>
    </row>
    <row r="24" s="1" customFormat="1" ht="15.75"/>
    <row r="25" spans="1:80" s="6" customFormat="1" ht="15.75">
      <c r="A25" s="43" t="s">
        <v>133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</row>
    <row r="26" spans="1:80" s="6" customFormat="1" ht="15.75">
      <c r="A26" s="43" t="s">
        <v>132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s="9" customFormat="1" ht="9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12.75">
      <c r="A28" s="46" t="s">
        <v>5</v>
      </c>
      <c r="B28" s="47"/>
      <c r="C28" s="47"/>
      <c r="D28" s="48"/>
      <c r="E28" s="46" t="s">
        <v>33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46" t="s">
        <v>38</v>
      </c>
      <c r="AT28" s="47"/>
      <c r="AU28" s="47"/>
      <c r="AV28" s="47"/>
      <c r="AW28" s="47"/>
      <c r="AX28" s="47"/>
      <c r="AY28" s="47"/>
      <c r="AZ28" s="47"/>
      <c r="BA28" s="47"/>
      <c r="BB28" s="48"/>
      <c r="BC28" s="46" t="s">
        <v>134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8"/>
      <c r="BN28" s="46" t="s">
        <v>42</v>
      </c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8"/>
    </row>
    <row r="29" spans="1:80" ht="12.75">
      <c r="A29" s="49" t="s">
        <v>6</v>
      </c>
      <c r="B29" s="50"/>
      <c r="C29" s="50"/>
      <c r="D29" s="51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1"/>
      <c r="AS29" s="49"/>
      <c r="AT29" s="50"/>
      <c r="AU29" s="50"/>
      <c r="AV29" s="50"/>
      <c r="AW29" s="50"/>
      <c r="AX29" s="50"/>
      <c r="AY29" s="50"/>
      <c r="AZ29" s="50"/>
      <c r="BA29" s="50"/>
      <c r="BB29" s="51"/>
      <c r="BC29" s="49" t="s">
        <v>135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1"/>
      <c r="BN29" s="49" t="s">
        <v>149</v>
      </c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</row>
    <row r="30" spans="1:80" ht="12.75">
      <c r="A30" s="49"/>
      <c r="B30" s="50"/>
      <c r="C30" s="50"/>
      <c r="D30" s="51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1"/>
      <c r="AS30" s="49"/>
      <c r="AT30" s="50"/>
      <c r="AU30" s="50"/>
      <c r="AV30" s="50"/>
      <c r="AW30" s="50"/>
      <c r="AX30" s="50"/>
      <c r="AY30" s="50"/>
      <c r="AZ30" s="50"/>
      <c r="BA30" s="50"/>
      <c r="BB30" s="51"/>
      <c r="BC30" s="49" t="s">
        <v>37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1"/>
      <c r="BN30" s="49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</row>
    <row r="31" spans="1:80" ht="12.75">
      <c r="A31" s="52"/>
      <c r="B31" s="53"/>
      <c r="C31" s="53"/>
      <c r="D31" s="54"/>
      <c r="E31" s="52">
        <v>1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52">
        <v>2</v>
      </c>
      <c r="AT31" s="53"/>
      <c r="AU31" s="53"/>
      <c r="AV31" s="53"/>
      <c r="AW31" s="53"/>
      <c r="AX31" s="53"/>
      <c r="AY31" s="53"/>
      <c r="AZ31" s="53"/>
      <c r="BA31" s="53"/>
      <c r="BB31" s="54"/>
      <c r="BC31" s="52">
        <v>3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4"/>
      <c r="BN31" s="52">
        <v>4</v>
      </c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</row>
    <row r="32" spans="1:80" ht="12.75">
      <c r="A32" s="55">
        <v>1</v>
      </c>
      <c r="B32" s="56"/>
      <c r="C32" s="56"/>
      <c r="D32" s="57"/>
      <c r="E32" s="64" t="s">
        <v>171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/>
      <c r="AS32" s="25">
        <v>4</v>
      </c>
      <c r="AT32" s="26"/>
      <c r="AU32" s="26"/>
      <c r="AV32" s="26"/>
      <c r="AW32" s="26"/>
      <c r="AX32" s="26"/>
      <c r="AY32" s="26"/>
      <c r="AZ32" s="26"/>
      <c r="BA32" s="26"/>
      <c r="BB32" s="27"/>
      <c r="BC32" s="113">
        <v>35000</v>
      </c>
      <c r="BD32" s="23"/>
      <c r="BE32" s="23"/>
      <c r="BF32" s="23"/>
      <c r="BG32" s="23"/>
      <c r="BH32" s="23"/>
      <c r="BI32" s="23"/>
      <c r="BJ32" s="23"/>
      <c r="BK32" s="23"/>
      <c r="BL32" s="23"/>
      <c r="BM32" s="24"/>
      <c r="BN32" s="34">
        <v>104500</v>
      </c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6"/>
    </row>
    <row r="33" spans="1:80" ht="12.75">
      <c r="A33" s="55">
        <v>2</v>
      </c>
      <c r="B33" s="56"/>
      <c r="C33" s="56"/>
      <c r="D33" s="57"/>
      <c r="E33" s="64" t="s">
        <v>172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6"/>
      <c r="AS33" s="25"/>
      <c r="AT33" s="26"/>
      <c r="AU33" s="26"/>
      <c r="AV33" s="26"/>
      <c r="AW33" s="26"/>
      <c r="AX33" s="26"/>
      <c r="AY33" s="26"/>
      <c r="AZ33" s="26"/>
      <c r="BA33" s="26"/>
      <c r="BB33" s="27"/>
      <c r="BC33" s="22"/>
      <c r="BD33" s="23"/>
      <c r="BE33" s="23"/>
      <c r="BF33" s="23"/>
      <c r="BG33" s="23"/>
      <c r="BH33" s="23"/>
      <c r="BI33" s="23"/>
      <c r="BJ33" s="23"/>
      <c r="BK33" s="23"/>
      <c r="BL33" s="23"/>
      <c r="BM33" s="24"/>
      <c r="BN33" s="34">
        <f>133280+30000+10000+10000+15000+45030.29+60000</f>
        <v>303310.29000000004</v>
      </c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6"/>
    </row>
    <row r="34" spans="1:80" ht="12.75">
      <c r="A34" s="64"/>
      <c r="B34" s="65"/>
      <c r="C34" s="65"/>
      <c r="D34" s="66"/>
      <c r="E34" s="22" t="s">
        <v>30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AS34" s="55" t="s">
        <v>31</v>
      </c>
      <c r="AT34" s="56"/>
      <c r="AU34" s="56"/>
      <c r="AV34" s="56"/>
      <c r="AW34" s="56"/>
      <c r="AX34" s="56"/>
      <c r="AY34" s="56"/>
      <c r="AZ34" s="56"/>
      <c r="BA34" s="56"/>
      <c r="BB34" s="57"/>
      <c r="BC34" s="28" t="s">
        <v>31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30"/>
      <c r="BN34" s="107">
        <f>SUM(BN32:BN33)</f>
        <v>407810.29000000004</v>
      </c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9"/>
    </row>
    <row r="36" ht="12.75">
      <c r="CG36" s="18"/>
    </row>
    <row r="37" ht="12.75">
      <c r="CG37" s="18"/>
    </row>
  </sheetData>
  <sheetProtection/>
  <mergeCells count="120">
    <mergeCell ref="BN31:CB31"/>
    <mergeCell ref="E33:AR33"/>
    <mergeCell ref="AS33:BB33"/>
    <mergeCell ref="A26:CB26"/>
    <mergeCell ref="AS30:BB30"/>
    <mergeCell ref="BC30:BM30"/>
    <mergeCell ref="BN30:CB30"/>
    <mergeCell ref="A32:D32"/>
    <mergeCell ref="BN33:CB33"/>
    <mergeCell ref="AS29:BB29"/>
    <mergeCell ref="A34:D34"/>
    <mergeCell ref="E34:AR34"/>
    <mergeCell ref="AS34:BB34"/>
    <mergeCell ref="BC34:BM34"/>
    <mergeCell ref="BN34:CB34"/>
    <mergeCell ref="BC28:BM28"/>
    <mergeCell ref="BN28:CB28"/>
    <mergeCell ref="A28:D28"/>
    <mergeCell ref="E28:AR28"/>
    <mergeCell ref="BC33:BM33"/>
    <mergeCell ref="BN22:CB22"/>
    <mergeCell ref="BN23:CB23"/>
    <mergeCell ref="E15:BC15"/>
    <mergeCell ref="E16:BC16"/>
    <mergeCell ref="E17:BC17"/>
    <mergeCell ref="E18:BC18"/>
    <mergeCell ref="E19:BC19"/>
    <mergeCell ref="BD19:BM19"/>
    <mergeCell ref="BN19:CB19"/>
    <mergeCell ref="A11:D11"/>
    <mergeCell ref="E11:AM11"/>
    <mergeCell ref="AN11:BC11"/>
    <mergeCell ref="BD11:BM11"/>
    <mergeCell ref="A20:D20"/>
    <mergeCell ref="E20:BC20"/>
    <mergeCell ref="BD20:BM20"/>
    <mergeCell ref="A16:D16"/>
    <mergeCell ref="BD18:BM18"/>
    <mergeCell ref="A19:D19"/>
    <mergeCell ref="BN11:CB11"/>
    <mergeCell ref="A13:CB13"/>
    <mergeCell ref="A7:D7"/>
    <mergeCell ref="E7:AM7"/>
    <mergeCell ref="AN7:BC7"/>
    <mergeCell ref="BD7:BM7"/>
    <mergeCell ref="BN7:CB7"/>
    <mergeCell ref="A10:D10"/>
    <mergeCell ref="E10:AM10"/>
    <mergeCell ref="AN10:BC10"/>
    <mergeCell ref="BD10:BM10"/>
    <mergeCell ref="BN10:CB10"/>
    <mergeCell ref="A5:D5"/>
    <mergeCell ref="E5:AM5"/>
    <mergeCell ref="AN5:BC5"/>
    <mergeCell ref="BD5:BM5"/>
    <mergeCell ref="BN5:CB5"/>
    <mergeCell ref="A6:D6"/>
    <mergeCell ref="E6:AM6"/>
    <mergeCell ref="AN6:BC6"/>
    <mergeCell ref="BN6:CB6"/>
    <mergeCell ref="BD3:BM3"/>
    <mergeCell ref="BN3:CB3"/>
    <mergeCell ref="A4:D4"/>
    <mergeCell ref="E4:AM4"/>
    <mergeCell ref="AN4:BC4"/>
    <mergeCell ref="BD4:BM4"/>
    <mergeCell ref="BN4:CB4"/>
    <mergeCell ref="A33:D33"/>
    <mergeCell ref="A30:D30"/>
    <mergeCell ref="E30:AR30"/>
    <mergeCell ref="A31:D31"/>
    <mergeCell ref="E31:AR31"/>
    <mergeCell ref="BC31:BM31"/>
    <mergeCell ref="AS31:BB31"/>
    <mergeCell ref="A22:D22"/>
    <mergeCell ref="BD22:BM22"/>
    <mergeCell ref="A25:CB25"/>
    <mergeCell ref="AS28:BB28"/>
    <mergeCell ref="E32:AR32"/>
    <mergeCell ref="AS32:BB32"/>
    <mergeCell ref="BC32:BM32"/>
    <mergeCell ref="BN32:CB32"/>
    <mergeCell ref="E22:BC22"/>
    <mergeCell ref="A29:D29"/>
    <mergeCell ref="E29:AR29"/>
    <mergeCell ref="A23:D23"/>
    <mergeCell ref="BD23:BM23"/>
    <mergeCell ref="E23:BC23"/>
    <mergeCell ref="BC29:BM29"/>
    <mergeCell ref="BN29:CB29"/>
    <mergeCell ref="A9:D9"/>
    <mergeCell ref="E9:AM9"/>
    <mergeCell ref="AN9:BC9"/>
    <mergeCell ref="BD9:BM9"/>
    <mergeCell ref="BN9:CB9"/>
    <mergeCell ref="BN18:CB18"/>
    <mergeCell ref="A17:D17"/>
    <mergeCell ref="BD17:BM17"/>
    <mergeCell ref="BN17:CB17"/>
    <mergeCell ref="A18:D18"/>
    <mergeCell ref="A1:CB1"/>
    <mergeCell ref="A3:D3"/>
    <mergeCell ref="E3:AM3"/>
    <mergeCell ref="AN3:BC3"/>
    <mergeCell ref="BD6:BM6"/>
    <mergeCell ref="BN20:CB20"/>
    <mergeCell ref="BD16:BM16"/>
    <mergeCell ref="BN16:CB16"/>
    <mergeCell ref="A15:D15"/>
    <mergeCell ref="BD15:BM15"/>
    <mergeCell ref="A21:D21"/>
    <mergeCell ref="E21:BC21"/>
    <mergeCell ref="BD21:BM21"/>
    <mergeCell ref="BN21:CB21"/>
    <mergeCell ref="A8:D8"/>
    <mergeCell ref="E8:AM8"/>
    <mergeCell ref="AN8:BC8"/>
    <mergeCell ref="BD8:BM8"/>
    <mergeCell ref="BN8:CB8"/>
    <mergeCell ref="BN15:CB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Надежда</cp:lastModifiedBy>
  <cp:lastPrinted>2018-02-07T05:56:37Z</cp:lastPrinted>
  <dcterms:created xsi:type="dcterms:W3CDTF">2004-09-19T06:34:55Z</dcterms:created>
  <dcterms:modified xsi:type="dcterms:W3CDTF">2020-02-10T02:59:58Z</dcterms:modified>
  <cp:category/>
  <cp:version/>
  <cp:contentType/>
  <cp:contentStatus/>
</cp:coreProperties>
</file>